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tabRatio="935"/>
  </bookViews>
  <sheets>
    <sheet name="附表一" sheetId="19" r:id="rId1"/>
    <sheet name="附表二" sheetId="7" r:id="rId2"/>
    <sheet name="附表三" sheetId="21" r:id="rId3"/>
  </sheet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<sst xmlns="http://schemas.openxmlformats.org/spreadsheetml/2006/main" count="283" uniqueCount="230">
  <si>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</si>
  <si>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</si>
  <si>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</si>
  <si>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</si>
  <si>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</si>
  <si>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</si>
  <si>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</si>
  <si>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</si>
  <si>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</si>
  <si>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</si>
  <si>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</si>
  <si>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</si>
  <si>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</si>
  <si>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</si>
  <si>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</si>
  <si>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</si>
  <si>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</si>
  <si>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</si>
  <si>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</si>
  <si>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</si>
  <si>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</si>
  <si>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</si>
  <si>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</si>
  <si>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</si>
  <si>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</si>
  <si>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</si>
  <si>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</si>
  <si>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</si>
  <si>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离散数学</t>
    </r>
  </si>
  <si>
    <t>Discrete Mathematics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</si>
  <si>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</si>
  <si>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</si>
  <si>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</si>
  <si>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</si>
  <si>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</si>
  <si>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</si>
  <si>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</si>
  <si>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</si>
  <si>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</si>
  <si>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</si>
  <si>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</si>
  <si>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</si>
  <si>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</si>
  <si>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</si>
  <si>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</si>
  <si>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</si>
  <si>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</si>
  <si>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</si>
  <si>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</si>
  <si>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</si>
  <si>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</si>
  <si>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</si>
  <si>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</si>
  <si>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</si>
  <si>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</si>
  <si>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</si>
  <si>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</si>
  <si>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</si>
  <si>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</si>
  <si>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</si>
  <si>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</si>
  <si>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</si>
  <si>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</si>
  <si>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</si>
  <si>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</si>
  <si>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t>通识必修课</t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</si>
  <si>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</si>
  <si>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</si>
  <si>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</si>
  <si>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</si>
  <si>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</si>
  <si>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</si>
  <si>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</si>
  <si>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</si>
  <si>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</si>
  <si>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</si>
  <si>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</si>
  <si>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</si>
  <si>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</si>
  <si>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</si>
  <si>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</si>
  <si>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</si>
  <si>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</si>
  <si>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</si>
  <si>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</si>
  <si>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>指选课</t>
  </si>
  <si>
    <t>大学生成长成才导论</t>
  </si>
  <si>
    <t>Introduction to Growthand Success for College Students</t>
  </si>
  <si>
    <r>
      <rPr>
        <sz val="9"/>
        <rFont val="宋体"/>
        <charset val="134"/>
      </rPr>
      <t>指选课</t>
    </r>
  </si>
  <si>
    <r>
      <rPr>
        <sz val="9"/>
        <rFont val="宋体"/>
        <charset val="134"/>
      </rPr>
      <t>大学生成长成才导论</t>
    </r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</si>
  <si>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</si>
  <si>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</si>
  <si>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</si>
  <si>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t>编程基础▲</t>
  </si>
  <si>
    <t>Program Foundation</t>
  </si>
  <si>
    <t>1.5+1.5</t>
  </si>
  <si>
    <r>
      <rPr>
        <sz val="9"/>
        <rFont val="宋体"/>
        <charset val="134"/>
      </rPr>
      <t>专业教育</t>
    </r>
  </si>
  <si>
    <t>数据科学导论▲</t>
  </si>
  <si>
    <t>Introduction to Data Science</t>
  </si>
  <si>
    <t>Python程序设计▲</t>
  </si>
  <si>
    <t>Advance Language Programming</t>
  </si>
  <si>
    <t>1+1</t>
  </si>
  <si>
    <t>面向对象程序设计✬▲</t>
  </si>
  <si>
    <t>Data Structures and Algorithm</t>
  </si>
  <si>
    <t>计算机原理与应用✬▲</t>
  </si>
  <si>
    <t>Computer Principle  Experiments</t>
  </si>
  <si>
    <t>操作系统原理✬▲</t>
  </si>
  <si>
    <t>Principle of Operating System</t>
  </si>
  <si>
    <t>系统分析与设计✬▲</t>
  </si>
  <si>
    <t>计算机网络技术✬▲</t>
  </si>
  <si>
    <t>Computer Network</t>
  </si>
  <si>
    <t>软件工程✬▲</t>
  </si>
  <si>
    <t>Software Engineering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</si>
  <si>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</si>
  <si>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</si>
  <si>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t>数据结构与算法✬▲</t>
  </si>
  <si>
    <t>网络开发技术✬▲</t>
  </si>
  <si>
    <t>Web Development Technology</t>
  </si>
  <si>
    <t>应用统计学▲</t>
  </si>
  <si>
    <t>Applied Statistics</t>
  </si>
  <si>
    <t>数据分析与可视化▲</t>
  </si>
  <si>
    <t>Data Analysis and Visualization</t>
  </si>
  <si>
    <t>数据库原理✬▲</t>
  </si>
  <si>
    <t>Principle of Database</t>
  </si>
  <si>
    <t>大数据处理技术✬▲</t>
  </si>
  <si>
    <t>Big Data Processing Technology</t>
  </si>
  <si>
    <t>数据挖掘与机器学习✬▲</t>
  </si>
  <si>
    <t>Data  Mining and Machine Learning</t>
  </si>
  <si>
    <t>数值优化✬▲</t>
  </si>
  <si>
    <t>Numerical Optimization</t>
  </si>
  <si>
    <t>并行开发编程</t>
  </si>
  <si>
    <t>Concurrent Development</t>
  </si>
  <si>
    <t>云服务与平台✬▲</t>
  </si>
  <si>
    <t>Cloud Serivices and Platform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</si>
  <si>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</si>
  <si>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</si>
  <si>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</si>
  <si>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</si>
  <si>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</si>
  <si>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Fundamentals of Artificial Intelligence with Applications</t>
  </si>
  <si>
    <t>英语视听说（1）</t>
  </si>
  <si>
    <t>English Audio-Visual I</t>
  </si>
  <si>
    <r>
      <rPr>
        <sz val="9"/>
        <rFont val="宋体"/>
        <charset val="134"/>
      </rPr>
      <t>英语视听说（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</si>
  <si>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English Audio-Visual II</t>
  </si>
  <si>
    <t>英语口语沟通（1）</t>
  </si>
  <si>
    <t>Oral English Communication I</t>
  </si>
  <si>
    <t>英语口语沟通（2）</t>
  </si>
  <si>
    <t>Oral English Communication II</t>
  </si>
  <si>
    <t>英语实用写作</t>
  </si>
  <si>
    <t>English Practical Writing I</t>
  </si>
  <si>
    <t>人工智能原理</t>
  </si>
  <si>
    <t>Large Language Modeling and Applications</t>
  </si>
  <si>
    <t>多媒体信息处理</t>
  </si>
  <si>
    <t>Android Application Development</t>
  </si>
  <si>
    <t>计算机视觉及应用</t>
  </si>
  <si>
    <t>Linux System and application</t>
  </si>
  <si>
    <t>软件项目管理</t>
  </si>
  <si>
    <t>Fundamentals and Applications of Cryptography</t>
  </si>
  <si>
    <t>移动应用开发</t>
  </si>
  <si>
    <t>System Analysis and Design</t>
  </si>
  <si>
    <t>自然语言处理及应用</t>
  </si>
  <si>
    <t>Software Project Management</t>
  </si>
  <si>
    <t>软件测试与质量保证</t>
  </si>
  <si>
    <t>Software Testing and Quality Assurance</t>
  </si>
  <si>
    <r>
      <rPr>
        <sz val="9"/>
        <rFont val="宋体"/>
        <charset val="134"/>
      </rPr>
      <t>信息安全技术</t>
    </r>
  </si>
  <si>
    <t>Information Security Technology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</si>
  <si>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</si>
  <si>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</si>
  <si>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</si>
  <si>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</si>
  <si>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t>大数据智能分析实训</t>
  </si>
  <si>
    <t>Big Data Intelligent Analysis Training</t>
  </si>
  <si>
    <t>大数据技术与开发实训</t>
  </si>
  <si>
    <t>Big Data Technology and Development Training</t>
  </si>
  <si>
    <t>创业基础（实践）</t>
  </si>
  <si>
    <t>Foundation of  Establishing a business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</si>
  <si>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</si>
  <si>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</si>
  <si>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</si>
  <si>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</si>
  <si>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</si>
  <si>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</si>
  <si>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</si>
  <si>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</si>
  <si>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</si>
  <si>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</si>
  <si>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</si>
  <si>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认识实习一般安排在暑假进行。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</si>
  <si>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</si>
  <si>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</si>
  <si>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</si>
  <si>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</si>
  <si>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</si>
  <si>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</si>
  <si>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</si>
  <si>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</si>
  <si>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</si>
  <si>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</si>
  <si>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</si>
  <si>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</si>
  <si>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</si>
  <si>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</si>
  <si>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</si>
  <si>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t>公共教育</t>
  </si>
  <si>
    <t>数学与自然科学</t>
  </si>
  <si>
    <t>大学英语课</t>
  </si>
  <si>
    <t>大学体育课</t>
  </si>
  <si>
    <t>思政必修课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</si>
  <si>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</si>
  <si>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</si>
  <si>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</si>
  <si>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</si>
  <si>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</si>
  <si>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</si>
  <si>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数据科学与大数据技术（中外联合培养）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</si>
  <si>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</si>
  <si>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</si>
  <si>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t>课程类别</t>
  </si>
  <si>
    <t>课程性质</t>
  </si>
  <si>
    <t>课程名称</t>
  </si>
  <si>
    <t>学分</t>
  </si>
  <si>
    <t>开设学时或周数（课程设计、实习实训等环节按周计算）</t>
  </si>
  <si>
    <t>开设学期</t>
  </si>
  <si>
    <t>认识实习</t>
  </si>
  <si>
    <t>工作实习</t>
  </si>
  <si>
    <t>毕业设计</t>
  </si>
  <si>
    <t>专业必修</t>
  </si>
  <si>
    <t>合计</t>
  </si>
  <si>
    <t>实践教学学分占比</t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</si>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</sst>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color rgb="FFFF0000"/>
      <name val="Times New Roman"/>
      <charset val="134"/>
    </font>
    <font>
      <sz val="9"/>
      <name val="楷体"/>
      <charset val="134"/>
    </font>
    <font>
      <u/>
      <sz val="9"/>
      <name val="Times New Roman"/>
      <charset val="134"/>
    </font>
    <font>
      <sz val="11"/>
      <name val="Times New Roman"/>
      <charset val="134"/>
    </font>
    <font>
      <b/>
      <sz val="9"/>
      <name val="Times New Roman"/>
      <charset val="134"/>
    </font>
    <font>
      <sz val="9"/>
      <name val="宋体"/>
      <charset val="134"/>
      <scheme val="minor"/>
    </font>
    <font>
      <vertAlign val="superscript"/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宋体"/>
      <charset val="134"/>
    </font>
    <font>
      <u/>
      <sz val="9"/>
      <name val="宋体"/>
      <charset val="134"/>
    </font>
    <font>
      <b/>
      <sz val="9"/>
      <color rgb="FF000000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</font>
    <font>
      <b/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1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8" applyNumberFormat="0" applyAlignment="0" applyProtection="0">
      <alignment vertical="center"/>
    </xf>
    <xf numFmtId="0" fontId="31" fillId="4" borderId="19" applyNumberFormat="0" applyAlignment="0" applyProtection="0">
      <alignment vertical="center"/>
    </xf>
    <xf numFmtId="0" fontId="32" fillId="4" borderId="18" applyNumberFormat="0" applyAlignment="0" applyProtection="0">
      <alignment vertical="center"/>
    </xf>
    <xf numFmtId="0" fontId="33" fillId="5" borderId="20" applyNumberFormat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>
      <alignment vertical="center"/>
    </xf>
    <xf numFmtId="0" fontId="3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8" fillId="0" borderId="3" xfId="49" applyFont="1" applyBorder="1" applyAlignment="1" applyProtection="1">
      <alignment horizontal="center" vertical="center" wrapText="1"/>
      <protection locked="0"/>
    </xf>
    <xf numFmtId="0" fontId="9" fillId="0" borderId="1" xfId="49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0" fontId="9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1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3" xfId="49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15" fillId="0" borderId="1" xfId="49" applyFont="1" applyBorder="1" applyAlignment="1">
      <alignment horizontal="center" vertical="center" wrapText="1"/>
    </xf>
    <xf numFmtId="0" fontId="16" fillId="0" borderId="1" xfId="49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18" fillId="0" borderId="0" xfId="0" applyFont="1" applyFill="1" applyProtection="1">
      <alignment vertical="center"/>
      <protection locked="0"/>
    </xf>
    <xf numFmtId="0" fontId="19" fillId="0" borderId="0" xfId="0" applyFont="1" applyFill="1" applyProtection="1">
      <alignment vertical="center"/>
      <protection locked="0"/>
    </xf>
    <xf numFmtId="0" fontId="18" fillId="0" borderId="0" xfId="0" applyFont="1" applyFill="1">
      <alignment vertical="center"/>
    </xf>
    <xf numFmtId="0" fontId="18" fillId="0" borderId="0" xfId="0" applyFont="1" applyFill="1" applyProtection="1">
      <alignment vertical="center"/>
      <protection locked="0"/>
    </xf>
    <xf numFmtId="0" fontId="18" fillId="0" borderId="0" xfId="0" applyFont="1" applyFill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20" fillId="0" borderId="0" xfId="0" applyFont="1" applyFill="1">
      <alignment vertical="center"/>
    </xf>
    <xf numFmtId="0" fontId="9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9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Protection="1">
      <alignment vertical="center"/>
      <protection locked="0"/>
    </xf>
    <xf numFmtId="0" fontId="9" fillId="0" borderId="0" xfId="49" applyFont="1" applyFill="1" applyAlignment="1" applyProtection="1">
      <alignment horizontal="center"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4" xfId="49" applyFont="1" applyFill="1" applyBorder="1" applyAlignment="1" applyProtection="1">
      <alignment horizontal="center" vertical="center" wrapText="1"/>
      <protection locked="0"/>
    </xf>
    <xf numFmtId="0" fontId="9" fillId="0" borderId="5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Protection="1">
      <alignment vertical="center"/>
      <protection locked="0"/>
    </xf>
    <xf numFmtId="0" fontId="9" fillId="0" borderId="7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>
      <alignment vertical="center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horizontal="center" vertical="center" wrapText="1"/>
      <protection locked="0"/>
    </xf>
    <xf numFmtId="0" fontId="9" fillId="0" borderId="8" xfId="0" applyFont="1" applyFill="1" applyBorder="1" applyAlignment="1" applyProtection="1">
      <alignment horizontal="center" vertical="center" wrapText="1"/>
      <protection locked="0"/>
    </xf>
    <xf numFmtId="0" fontId="9" fillId="0" borderId="14" xfId="0" applyFont="1" applyFill="1" applyBorder="1" applyAlignment="1" applyProtection="1">
      <alignment horizontal="center" vertical="center" wrapText="1"/>
      <protection locked="0"/>
    </xf>
    <xf numFmtId="0" fontId="19" fillId="0" borderId="9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 applyProtection="1">
      <alignment horizontal="center" vertical="center" wrapText="1"/>
      <protection locked="0"/>
    </xf>
    <xf numFmtId="0" fontId="19" fillId="0" borderId="5" xfId="0" applyFont="1" applyFill="1" applyBorder="1" applyAlignment="1" applyProtection="1">
      <alignment horizontal="center" vertical="center" wrapText="1"/>
      <protection locked="0"/>
    </xf>
    <xf numFmtId="0" fontId="19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  <xf numFmtId="0" fontId="7" fillId="0" borderId="1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3"/>
  <sheetViews>
    <sheetView tabSelected="1" workbookViewId="0">
      <pane ySplit="5" topLeftCell="A45" activePane="bottomLeft" state="frozen"/>
      <selection/>
      <selection pane="bottomLeft" activeCell="K53" sqref="K53"/>
    </sheetView>
  </sheetViews>
  <sheetFormatPr defaultColWidth="9" defaultRowHeight="13.8"/>
  <cols>
    <col min="1" max="1" width="3.44444444444444" style="40" customWidth="1"/>
    <col min="2" max="2" width="3.88888888888889" style="41" customWidth="1"/>
    <col min="3" max="3" width="12.5555555555556" style="42" customWidth="1"/>
    <col min="4" max="4" width="13.4444444444444" style="41" customWidth="1"/>
    <col min="5" max="5" width="18.4444444444444" style="41" customWidth="1"/>
    <col min="6" max="6" width="6.44444444444444" style="41" customWidth="1"/>
    <col min="7" max="7" width="6.55555555555556" style="41" customWidth="1"/>
    <col min="8" max="8" width="5" style="41" customWidth="1"/>
    <col min="9" max="9" width="5.77777777777778" style="41" customWidth="1"/>
    <col min="10" max="10" width="4.77777777777778" style="41" customWidth="1"/>
    <col min="11" max="16" width="3.66666666666667" style="41" customWidth="1"/>
    <col min="17" max="17" width="4.55555555555556" style="41" customWidth="1"/>
    <col min="18" max="16381" width="9" style="41"/>
    <col min="16382" max="16384" width="9" style="40"/>
  </cols>
  <sheetData>
    <row r="1" ht="22.05" customHeight="1" spans="1:17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ht="21" customHeight="1" spans="1:17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</row>
    <row r="3" s="37" customFormat="1" ht="19.05" customHeight="1" spans="1:17">
      <c r="A3" s="45" t="s">
        <v>2</v>
      </c>
      <c r="B3" s="45"/>
      <c r="C3" s="45"/>
      <c r="D3" s="45" t="s">
        <v>3</v>
      </c>
      <c r="E3" s="45" t="s">
        <v>4</v>
      </c>
      <c r="F3" s="45" t="s">
        <v>5</v>
      </c>
      <c r="G3" s="45"/>
      <c r="H3" s="45"/>
      <c r="I3" s="45"/>
      <c r="J3" s="45" t="s">
        <v>6</v>
      </c>
      <c r="K3" s="45"/>
      <c r="L3" s="45"/>
      <c r="M3" s="45"/>
      <c r="N3" s="45"/>
      <c r="O3" s="45"/>
      <c r="P3" s="45"/>
      <c r="Q3" s="45"/>
    </row>
    <row r="4" s="37" customFormat="1" ht="19.05" customHeight="1" spans="1:17">
      <c r="A4" s="45"/>
      <c r="B4" s="45"/>
      <c r="C4" s="45"/>
      <c r="D4" s="45"/>
      <c r="E4" s="45"/>
      <c r="F4" s="45" t="s">
        <v>7</v>
      </c>
      <c r="G4" s="45" t="s">
        <v>8</v>
      </c>
      <c r="H4" s="45" t="s">
        <v>9</v>
      </c>
      <c r="I4" s="74" t="s">
        <v>10</v>
      </c>
      <c r="J4" s="45" t="s">
        <v>11</v>
      </c>
      <c r="K4" s="45"/>
      <c r="L4" s="45" t="s">
        <v>12</v>
      </c>
      <c r="M4" s="45"/>
      <c r="N4" s="45" t="s">
        <v>13</v>
      </c>
      <c r="O4" s="45"/>
      <c r="P4" s="45" t="s">
        <v>14</v>
      </c>
      <c r="Q4" s="45"/>
    </row>
    <row r="5" s="37" customFormat="1" ht="19.95" customHeight="1" spans="1:17">
      <c r="A5" s="45"/>
      <c r="B5" s="45"/>
      <c r="C5" s="45"/>
      <c r="D5" s="45"/>
      <c r="E5" s="45"/>
      <c r="F5" s="45"/>
      <c r="G5" s="45"/>
      <c r="H5" s="45"/>
      <c r="I5" s="45"/>
      <c r="J5" s="45">
        <v>1</v>
      </c>
      <c r="K5" s="45">
        <v>2</v>
      </c>
      <c r="L5" s="45">
        <v>3</v>
      </c>
      <c r="M5" s="45">
        <v>4</v>
      </c>
      <c r="N5" s="45">
        <v>5</v>
      </c>
      <c r="O5" s="45">
        <v>6</v>
      </c>
      <c r="P5" s="45">
        <v>7</v>
      </c>
      <c r="Q5" s="45">
        <v>8</v>
      </c>
    </row>
    <row r="6" s="37" customFormat="1" ht="30" customHeight="1" spans="1:17">
      <c r="A6" s="46" t="s">
        <v>15</v>
      </c>
      <c r="B6" s="47" t="s">
        <v>16</v>
      </c>
      <c r="C6" s="47" t="s">
        <v>17</v>
      </c>
      <c r="D6" s="47" t="s">
        <v>18</v>
      </c>
      <c r="E6" s="47" t="s">
        <v>19</v>
      </c>
      <c r="F6" s="47">
        <v>4</v>
      </c>
      <c r="G6" s="47">
        <v>72</v>
      </c>
      <c r="H6" s="47">
        <v>72</v>
      </c>
      <c r="I6" s="47">
        <v>0</v>
      </c>
      <c r="J6" s="47">
        <v>4</v>
      </c>
      <c r="K6" s="47"/>
      <c r="L6" s="47"/>
      <c r="M6" s="47"/>
      <c r="N6" s="47"/>
      <c r="O6" s="46"/>
      <c r="P6" s="46"/>
      <c r="Q6" s="46"/>
    </row>
    <row r="7" s="37" customFormat="1" ht="30" customHeight="1" spans="1:17">
      <c r="A7" s="46"/>
      <c r="B7" s="47"/>
      <c r="C7" s="47"/>
      <c r="D7" s="47" t="s">
        <v>20</v>
      </c>
      <c r="E7" s="47" t="s">
        <v>21</v>
      </c>
      <c r="F7" s="47">
        <v>3</v>
      </c>
      <c r="G7" s="47">
        <v>54</v>
      </c>
      <c r="H7" s="47">
        <v>54</v>
      </c>
      <c r="I7" s="47">
        <v>0</v>
      </c>
      <c r="J7" s="47">
        <v>3</v>
      </c>
      <c r="K7" s="47"/>
      <c r="L7" s="47"/>
      <c r="M7" s="47"/>
      <c r="N7" s="47"/>
      <c r="O7" s="46"/>
      <c r="P7" s="46"/>
      <c r="Q7" s="46"/>
    </row>
    <row r="8" s="37" customFormat="1" ht="30" customHeight="1" spans="1:17">
      <c r="A8" s="46"/>
      <c r="B8" s="47"/>
      <c r="C8" s="47"/>
      <c r="D8" s="47" t="s">
        <v>22</v>
      </c>
      <c r="E8" s="47" t="s">
        <v>23</v>
      </c>
      <c r="F8" s="47">
        <v>5</v>
      </c>
      <c r="G8" s="47">
        <v>90</v>
      </c>
      <c r="H8" s="47">
        <v>90</v>
      </c>
      <c r="I8" s="47">
        <v>0</v>
      </c>
      <c r="J8" s="47"/>
      <c r="K8" s="47">
        <v>5</v>
      </c>
      <c r="L8" s="47"/>
      <c r="M8" s="47"/>
      <c r="N8" s="47"/>
      <c r="O8" s="46"/>
      <c r="P8" s="46"/>
      <c r="Q8" s="46"/>
    </row>
    <row r="9" s="37" customFormat="1" ht="30" customHeight="1" spans="1:17">
      <c r="A9" s="46"/>
      <c r="B9" s="47"/>
      <c r="C9" s="47"/>
      <c r="D9" s="47" t="s">
        <v>24</v>
      </c>
      <c r="E9" s="47" t="s">
        <v>25</v>
      </c>
      <c r="F9" s="47">
        <v>3</v>
      </c>
      <c r="G9" s="47">
        <v>54</v>
      </c>
      <c r="H9" s="47">
        <v>54</v>
      </c>
      <c r="I9" s="47">
        <v>0</v>
      </c>
      <c r="J9" s="47"/>
      <c r="K9" s="47">
        <v>3</v>
      </c>
      <c r="L9" s="47"/>
      <c r="M9" s="47"/>
      <c r="N9" s="47"/>
      <c r="O9" s="46"/>
      <c r="P9" s="46"/>
      <c r="Q9" s="46"/>
    </row>
    <row r="10" s="37" customFormat="1" ht="30" customHeight="1" spans="1:17">
      <c r="A10" s="46"/>
      <c r="B10" s="47"/>
      <c r="C10" s="47"/>
      <c r="D10" s="47" t="s">
        <v>26</v>
      </c>
      <c r="E10" s="47" t="s">
        <v>27</v>
      </c>
      <c r="F10" s="47">
        <v>2</v>
      </c>
      <c r="G10" s="47">
        <v>36</v>
      </c>
      <c r="H10" s="47">
        <v>36</v>
      </c>
      <c r="I10" s="47">
        <v>0</v>
      </c>
      <c r="J10" s="47"/>
      <c r="K10" s="47"/>
      <c r="L10" s="47">
        <v>2</v>
      </c>
      <c r="M10" s="47"/>
      <c r="N10" s="47"/>
      <c r="O10" s="46"/>
      <c r="P10" s="46"/>
      <c r="Q10" s="46"/>
    </row>
    <row r="11" s="37" customFormat="1" ht="30" customHeight="1" spans="1:17">
      <c r="A11" s="46"/>
      <c r="B11" s="47"/>
      <c r="C11" s="47"/>
      <c r="D11" s="47" t="s">
        <v>28</v>
      </c>
      <c r="E11" s="47" t="s">
        <v>29</v>
      </c>
      <c r="F11" s="47">
        <v>3</v>
      </c>
      <c r="G11" s="47">
        <v>54</v>
      </c>
      <c r="H11" s="47">
        <v>54</v>
      </c>
      <c r="I11" s="47">
        <v>0</v>
      </c>
      <c r="J11" s="47"/>
      <c r="K11" s="47"/>
      <c r="L11" s="47"/>
      <c r="M11" s="47">
        <v>3</v>
      </c>
      <c r="N11" s="47"/>
      <c r="O11" s="46"/>
      <c r="P11" s="46"/>
      <c r="Q11" s="46"/>
    </row>
    <row r="12" s="37" customFormat="1" ht="30" customHeight="1" spans="1:17">
      <c r="A12" s="46"/>
      <c r="B12" s="47"/>
      <c r="C12" s="47"/>
      <c r="D12" s="47" t="s">
        <v>30</v>
      </c>
      <c r="E12" s="47" t="s">
        <v>31</v>
      </c>
      <c r="F12" s="47">
        <v>3</v>
      </c>
      <c r="G12" s="47">
        <v>54</v>
      </c>
      <c r="H12" s="47">
        <v>54</v>
      </c>
      <c r="I12" s="47">
        <v>0</v>
      </c>
      <c r="J12" s="47"/>
      <c r="K12" s="47"/>
      <c r="L12" s="47"/>
      <c r="M12" s="47"/>
      <c r="N12" s="47">
        <v>3</v>
      </c>
      <c r="O12" s="46"/>
      <c r="P12" s="46"/>
      <c r="Q12" s="46"/>
    </row>
    <row r="13" s="37" customFormat="1" ht="30" customHeight="1" spans="1:17">
      <c r="A13" s="46"/>
      <c r="B13" s="47"/>
      <c r="C13" s="47" t="s">
        <v>32</v>
      </c>
      <c r="D13" s="46" t="s">
        <v>33</v>
      </c>
      <c r="E13" s="48" t="s">
        <v>34</v>
      </c>
      <c r="F13" s="49">
        <v>3</v>
      </c>
      <c r="G13" s="49">
        <f t="shared" ref="G13:G16" si="0">F13*18</f>
        <v>54</v>
      </c>
      <c r="H13" s="49">
        <v>54</v>
      </c>
      <c r="I13" s="49">
        <v>0</v>
      </c>
      <c r="J13" s="49">
        <v>3</v>
      </c>
      <c r="K13" s="49"/>
      <c r="L13" s="49"/>
      <c r="M13" s="49"/>
      <c r="N13" s="48"/>
      <c r="O13" s="48"/>
      <c r="P13" s="48"/>
      <c r="Q13" s="88"/>
    </row>
    <row r="14" s="37" customFormat="1" ht="30" customHeight="1" spans="1:17">
      <c r="A14" s="46"/>
      <c r="B14" s="47"/>
      <c r="C14" s="47"/>
      <c r="D14" s="46" t="s">
        <v>35</v>
      </c>
      <c r="E14" s="48" t="s">
        <v>36</v>
      </c>
      <c r="F14" s="49">
        <v>3</v>
      </c>
      <c r="G14" s="49">
        <f t="shared" si="0"/>
        <v>54</v>
      </c>
      <c r="H14" s="49">
        <v>54</v>
      </c>
      <c r="I14" s="49">
        <v>0</v>
      </c>
      <c r="J14" s="49"/>
      <c r="K14" s="49">
        <v>3</v>
      </c>
      <c r="L14" s="49"/>
      <c r="M14" s="49"/>
      <c r="N14" s="48"/>
      <c r="O14" s="48"/>
      <c r="P14" s="48"/>
      <c r="Q14" s="88"/>
    </row>
    <row r="15" s="37" customFormat="1" ht="30" customHeight="1" spans="1:17">
      <c r="A15" s="46"/>
      <c r="B15" s="47"/>
      <c r="C15" s="47"/>
      <c r="D15" s="46" t="s">
        <v>37</v>
      </c>
      <c r="E15" s="48" t="s">
        <v>38</v>
      </c>
      <c r="F15" s="49">
        <v>3</v>
      </c>
      <c r="G15" s="49">
        <f t="shared" si="0"/>
        <v>54</v>
      </c>
      <c r="H15" s="49">
        <v>54</v>
      </c>
      <c r="I15" s="49">
        <v>0</v>
      </c>
      <c r="J15" s="49"/>
      <c r="K15" s="49"/>
      <c r="L15" s="49">
        <v>3</v>
      </c>
      <c r="M15" s="49"/>
      <c r="N15" s="48"/>
      <c r="O15" s="48"/>
      <c r="P15" s="48"/>
      <c r="Q15" s="88"/>
    </row>
    <row r="16" s="37" customFormat="1" ht="30" customHeight="1" spans="1:17">
      <c r="A16" s="46"/>
      <c r="B16" s="47"/>
      <c r="C16" s="47"/>
      <c r="D16" s="46" t="s">
        <v>39</v>
      </c>
      <c r="E16" s="48" t="s">
        <v>40</v>
      </c>
      <c r="F16" s="49">
        <v>3</v>
      </c>
      <c r="G16" s="49">
        <f t="shared" si="0"/>
        <v>54</v>
      </c>
      <c r="H16" s="49">
        <v>54</v>
      </c>
      <c r="I16" s="49">
        <v>0</v>
      </c>
      <c r="J16" s="49"/>
      <c r="K16" s="49"/>
      <c r="L16" s="49"/>
      <c r="M16" s="49">
        <v>3</v>
      </c>
      <c r="N16" s="48"/>
      <c r="O16" s="48"/>
      <c r="P16" s="48"/>
      <c r="Q16" s="88"/>
    </row>
    <row r="17" s="37" customFormat="1" ht="30" customHeight="1" spans="1:17">
      <c r="A17" s="46"/>
      <c r="B17" s="47"/>
      <c r="C17" s="47" t="s">
        <v>41</v>
      </c>
      <c r="D17" s="48" t="s">
        <v>42</v>
      </c>
      <c r="E17" s="48" t="s">
        <v>43</v>
      </c>
      <c r="F17" s="48">
        <v>1</v>
      </c>
      <c r="G17" s="48">
        <v>36</v>
      </c>
      <c r="H17" s="48">
        <v>4</v>
      </c>
      <c r="I17" s="48">
        <v>32</v>
      </c>
      <c r="J17" s="48">
        <v>2</v>
      </c>
      <c r="K17" s="75"/>
      <c r="L17" s="75"/>
      <c r="M17" s="75"/>
      <c r="N17" s="48"/>
      <c r="O17" s="48"/>
      <c r="P17" s="48"/>
      <c r="Q17" s="88"/>
    </row>
    <row r="18" s="37" customFormat="1" ht="30" customHeight="1" spans="1:17">
      <c r="A18" s="46"/>
      <c r="B18" s="47"/>
      <c r="C18" s="47"/>
      <c r="D18" s="48" t="s">
        <v>44</v>
      </c>
      <c r="E18" s="48" t="s">
        <v>45</v>
      </c>
      <c r="F18" s="48">
        <v>1</v>
      </c>
      <c r="G18" s="48">
        <v>36</v>
      </c>
      <c r="H18" s="48">
        <v>4</v>
      </c>
      <c r="I18" s="48">
        <v>32</v>
      </c>
      <c r="J18" s="75"/>
      <c r="K18" s="48">
        <v>2</v>
      </c>
      <c r="L18" s="75"/>
      <c r="M18" s="48"/>
      <c r="N18" s="48"/>
      <c r="O18" s="48"/>
      <c r="P18" s="48"/>
      <c r="Q18" s="88"/>
    </row>
    <row r="19" s="37" customFormat="1" ht="30" customHeight="1" spans="1:17">
      <c r="A19" s="46"/>
      <c r="B19" s="47"/>
      <c r="C19" s="47"/>
      <c r="D19" s="48" t="s">
        <v>46</v>
      </c>
      <c r="E19" s="48" t="s">
        <v>47</v>
      </c>
      <c r="F19" s="48">
        <v>1</v>
      </c>
      <c r="G19" s="48">
        <v>36</v>
      </c>
      <c r="H19" s="48">
        <v>4</v>
      </c>
      <c r="I19" s="48">
        <v>32</v>
      </c>
      <c r="J19" s="48"/>
      <c r="K19" s="48"/>
      <c r="L19" s="48">
        <v>2</v>
      </c>
      <c r="M19" s="48"/>
      <c r="N19" s="48"/>
      <c r="O19" s="48"/>
      <c r="P19" s="48"/>
      <c r="Q19" s="88"/>
    </row>
    <row r="20" s="37" customFormat="1" ht="30" customHeight="1" spans="1:17">
      <c r="A20" s="46"/>
      <c r="B20" s="47"/>
      <c r="C20" s="47"/>
      <c r="D20" s="48" t="s">
        <v>48</v>
      </c>
      <c r="E20" s="48" t="s">
        <v>49</v>
      </c>
      <c r="F20" s="48">
        <v>1</v>
      </c>
      <c r="G20" s="48">
        <v>36</v>
      </c>
      <c r="H20" s="48">
        <v>4</v>
      </c>
      <c r="I20" s="48">
        <v>32</v>
      </c>
      <c r="J20" s="48"/>
      <c r="K20" s="48"/>
      <c r="L20" s="48"/>
      <c r="M20" s="48">
        <v>2</v>
      </c>
      <c r="N20" s="48"/>
      <c r="O20" s="48"/>
      <c r="P20" s="48"/>
      <c r="Q20" s="88"/>
    </row>
    <row r="21" s="37" customFormat="1" ht="37.05" customHeight="1" spans="1:17">
      <c r="A21" s="46"/>
      <c r="B21" s="47"/>
      <c r="C21" s="47" t="s">
        <v>50</v>
      </c>
      <c r="D21" s="48" t="s">
        <v>51</v>
      </c>
      <c r="E21" s="48" t="s">
        <v>52</v>
      </c>
      <c r="F21" s="48">
        <v>3</v>
      </c>
      <c r="G21" s="48">
        <v>54</v>
      </c>
      <c r="H21" s="48">
        <v>54</v>
      </c>
      <c r="I21" s="48">
        <v>0</v>
      </c>
      <c r="J21" s="76">
        <v>3</v>
      </c>
      <c r="K21" s="48"/>
      <c r="L21" s="48"/>
      <c r="M21" s="48"/>
      <c r="N21" s="48"/>
      <c r="O21" s="48"/>
      <c r="P21" s="48"/>
      <c r="Q21" s="48"/>
    </row>
    <row r="22" s="37" customFormat="1" ht="27" customHeight="1" spans="1:17">
      <c r="A22" s="46"/>
      <c r="B22" s="47"/>
      <c r="C22" s="47" t="s">
        <v>50</v>
      </c>
      <c r="D22" s="48" t="s">
        <v>53</v>
      </c>
      <c r="E22" s="48" t="s">
        <v>54</v>
      </c>
      <c r="F22" s="48">
        <v>3</v>
      </c>
      <c r="G22" s="48">
        <v>54</v>
      </c>
      <c r="H22" s="48">
        <v>36</v>
      </c>
      <c r="I22" s="48">
        <v>18</v>
      </c>
      <c r="J22" s="48"/>
      <c r="K22" s="48">
        <v>3</v>
      </c>
      <c r="L22" s="77"/>
      <c r="M22" s="48"/>
      <c r="N22" s="48"/>
      <c r="O22" s="48"/>
      <c r="P22" s="48"/>
      <c r="Q22" s="48"/>
    </row>
    <row r="23" s="37" customFormat="1" ht="30" customHeight="1" spans="1:17">
      <c r="A23" s="46"/>
      <c r="B23" s="47"/>
      <c r="C23" s="47"/>
      <c r="D23" s="48" t="s">
        <v>55</v>
      </c>
      <c r="E23" s="46" t="s">
        <v>56</v>
      </c>
      <c r="F23" s="48">
        <v>3</v>
      </c>
      <c r="G23" s="48">
        <v>54</v>
      </c>
      <c r="H23" s="48">
        <v>54</v>
      </c>
      <c r="I23" s="48">
        <v>0</v>
      </c>
      <c r="J23" s="48"/>
      <c r="K23" s="48">
        <v>3</v>
      </c>
      <c r="L23" s="77"/>
      <c r="M23" s="48"/>
      <c r="N23" s="48"/>
      <c r="O23" s="48"/>
      <c r="P23" s="48"/>
      <c r="Q23" s="48"/>
    </row>
    <row r="24" s="37" customFormat="1" ht="28.05" customHeight="1" spans="1:17">
      <c r="A24" s="46"/>
      <c r="B24" s="47"/>
      <c r="C24" s="47"/>
      <c r="D24" s="48" t="s">
        <v>57</v>
      </c>
      <c r="E24" s="48" t="s">
        <v>58</v>
      </c>
      <c r="F24" s="48">
        <v>1</v>
      </c>
      <c r="G24" s="48">
        <v>18</v>
      </c>
      <c r="H24" s="48">
        <v>18</v>
      </c>
      <c r="I24" s="48">
        <v>0</v>
      </c>
      <c r="J24" s="48"/>
      <c r="K24" s="77"/>
      <c r="L24" s="49">
        <v>1</v>
      </c>
      <c r="M24" s="49"/>
      <c r="N24" s="49"/>
      <c r="O24" s="49"/>
      <c r="P24" s="49"/>
      <c r="Q24" s="48"/>
    </row>
    <row r="25" s="37" customFormat="1" ht="45" customHeight="1" spans="1:17">
      <c r="A25" s="46"/>
      <c r="B25" s="47"/>
      <c r="C25" s="47"/>
      <c r="D25" s="46" t="s">
        <v>59</v>
      </c>
      <c r="E25" s="48" t="s">
        <v>60</v>
      </c>
      <c r="F25" s="48">
        <v>3</v>
      </c>
      <c r="G25" s="48">
        <v>54</v>
      </c>
      <c r="H25" s="48">
        <v>36</v>
      </c>
      <c r="I25" s="48">
        <v>18</v>
      </c>
      <c r="J25" s="48"/>
      <c r="K25" s="48"/>
      <c r="L25" s="48">
        <v>3</v>
      </c>
      <c r="M25" s="77"/>
      <c r="N25" s="48"/>
      <c r="O25" s="48"/>
      <c r="P25" s="48"/>
      <c r="Q25" s="48"/>
    </row>
    <row r="26" s="37" customFormat="1" ht="25.05" customHeight="1" spans="1:17">
      <c r="A26" s="46"/>
      <c r="B26" s="47"/>
      <c r="C26" s="47"/>
      <c r="D26" s="46" t="s">
        <v>61</v>
      </c>
      <c r="E26" s="48" t="s">
        <v>62</v>
      </c>
      <c r="F26" s="48">
        <v>3</v>
      </c>
      <c r="G26" s="48">
        <v>54</v>
      </c>
      <c r="H26" s="48">
        <v>54</v>
      </c>
      <c r="I26" s="48">
        <v>0</v>
      </c>
      <c r="J26" s="48"/>
      <c r="K26" s="48"/>
      <c r="L26" s="48"/>
      <c r="M26" s="48">
        <v>3</v>
      </c>
      <c r="N26" s="77"/>
      <c r="O26" s="48"/>
      <c r="P26" s="48"/>
      <c r="Q26" s="48"/>
    </row>
    <row r="27" s="37" customFormat="1" ht="24" customHeight="1" spans="1:17">
      <c r="A27" s="46"/>
      <c r="B27" s="47"/>
      <c r="C27" s="47"/>
      <c r="D27" s="48" t="s">
        <v>63</v>
      </c>
      <c r="E27" s="48" t="s">
        <v>64</v>
      </c>
      <c r="F27" s="48">
        <v>2</v>
      </c>
      <c r="G27" s="48">
        <v>36</v>
      </c>
      <c r="H27" s="48">
        <v>36</v>
      </c>
      <c r="I27" s="48">
        <v>0</v>
      </c>
      <c r="J27" s="48"/>
      <c r="K27" s="48"/>
      <c r="L27" s="48"/>
      <c r="M27" s="48"/>
      <c r="N27" s="48"/>
      <c r="O27" s="48">
        <v>2</v>
      </c>
      <c r="P27" s="48"/>
      <c r="Q27" s="48"/>
    </row>
    <row r="28" s="37" customFormat="1" ht="70.95" customHeight="1" spans="1:17">
      <c r="A28" s="46"/>
      <c r="B28" s="47"/>
      <c r="C28" s="50" t="s">
        <v>65</v>
      </c>
      <c r="D28" s="48" t="s">
        <v>66</v>
      </c>
      <c r="E28" s="48" t="s">
        <v>67</v>
      </c>
      <c r="F28" s="48">
        <v>2</v>
      </c>
      <c r="G28" s="48" t="s">
        <v>68</v>
      </c>
      <c r="H28" s="48">
        <v>36</v>
      </c>
      <c r="I28" s="48" t="s">
        <v>69</v>
      </c>
      <c r="J28" s="78" t="s">
        <v>70</v>
      </c>
      <c r="K28" s="79"/>
      <c r="L28" s="79"/>
      <c r="M28" s="79"/>
      <c r="N28" s="79"/>
      <c r="O28" s="79"/>
      <c r="P28" s="79"/>
      <c r="Q28" s="89"/>
    </row>
    <row r="29" s="37" customFormat="1" ht="30" customHeight="1" spans="1:17">
      <c r="A29" s="46"/>
      <c r="B29" s="47"/>
      <c r="C29" s="47"/>
      <c r="D29" s="48" t="s">
        <v>71</v>
      </c>
      <c r="E29" s="48" t="s">
        <v>72</v>
      </c>
      <c r="F29" s="48">
        <v>2</v>
      </c>
      <c r="G29" s="48">
        <v>36</v>
      </c>
      <c r="H29" s="48">
        <v>36</v>
      </c>
      <c r="I29" s="48">
        <v>0</v>
      </c>
      <c r="J29" s="48">
        <v>2</v>
      </c>
      <c r="K29" s="48"/>
      <c r="L29" s="48"/>
      <c r="M29" s="48"/>
      <c r="N29" s="48"/>
      <c r="O29" s="48"/>
      <c r="P29" s="48"/>
      <c r="Q29" s="48"/>
    </row>
    <row r="30" s="37" customFormat="1" ht="34.05" customHeight="1" spans="1:17">
      <c r="A30" s="46"/>
      <c r="B30" s="47"/>
      <c r="C30" s="47"/>
      <c r="D30" s="48" t="s">
        <v>73</v>
      </c>
      <c r="E30" s="48" t="s">
        <v>74</v>
      </c>
      <c r="F30" s="48">
        <v>1</v>
      </c>
      <c r="G30" s="48">
        <v>18</v>
      </c>
      <c r="H30" s="48">
        <v>18</v>
      </c>
      <c r="I30" s="48">
        <v>0</v>
      </c>
      <c r="J30" s="48"/>
      <c r="K30" s="48"/>
      <c r="L30" s="48"/>
      <c r="M30" s="48"/>
      <c r="N30" s="48">
        <v>1</v>
      </c>
      <c r="O30" s="48"/>
      <c r="P30" s="48"/>
      <c r="Q30" s="48"/>
    </row>
    <row r="31" s="37" customFormat="1" ht="30" customHeight="1" spans="1:17">
      <c r="A31" s="46"/>
      <c r="B31" s="47"/>
      <c r="C31" s="47" t="s">
        <v>75</v>
      </c>
      <c r="D31" s="48" t="s">
        <v>76</v>
      </c>
      <c r="E31" s="48" t="s">
        <v>77</v>
      </c>
      <c r="F31" s="48">
        <v>2</v>
      </c>
      <c r="G31" s="48">
        <v>36</v>
      </c>
      <c r="H31" s="48">
        <v>20</v>
      </c>
      <c r="I31" s="48">
        <v>16</v>
      </c>
      <c r="J31" s="48"/>
      <c r="K31" s="48">
        <v>2</v>
      </c>
      <c r="L31" s="48"/>
      <c r="M31" s="48"/>
      <c r="N31" s="80"/>
      <c r="O31" s="48"/>
      <c r="P31" s="48"/>
      <c r="Q31" s="48"/>
    </row>
    <row r="32" s="37" customFormat="1" ht="19.95" customHeight="1" spans="1:17">
      <c r="A32" s="46"/>
      <c r="B32" s="45" t="s">
        <v>78</v>
      </c>
      <c r="C32" s="45"/>
      <c r="D32" s="45"/>
      <c r="E32" s="45"/>
      <c r="F32" s="46">
        <f>SUM(F6:F31)</f>
        <v>64</v>
      </c>
      <c r="G32" s="46">
        <f>SUM(G29:G31)+SUM(G6:G27)+148</f>
        <v>1336</v>
      </c>
      <c r="H32" s="46">
        <f>G32-I32</f>
        <v>1044</v>
      </c>
      <c r="I32" s="46">
        <f>SUM(I29:I31)+SUM(I6:I27)+112</f>
        <v>292</v>
      </c>
      <c r="J32" s="81">
        <v>19</v>
      </c>
      <c r="K32" s="81">
        <f t="shared" ref="K32:Q32" si="1">SUM(K6:K31)</f>
        <v>21</v>
      </c>
      <c r="L32" s="81">
        <f t="shared" si="1"/>
        <v>11</v>
      </c>
      <c r="M32" s="81">
        <f t="shared" si="1"/>
        <v>11</v>
      </c>
      <c r="N32" s="81">
        <f t="shared" si="1"/>
        <v>4</v>
      </c>
      <c r="O32" s="81">
        <f t="shared" si="1"/>
        <v>2</v>
      </c>
      <c r="P32" s="81">
        <f t="shared" si="1"/>
        <v>0</v>
      </c>
      <c r="Q32" s="81">
        <f t="shared" si="1"/>
        <v>0</v>
      </c>
    </row>
    <row r="33" s="37" customFormat="1" ht="22.8" spans="1:17">
      <c r="A33" s="46"/>
      <c r="B33" s="51" t="s">
        <v>79</v>
      </c>
      <c r="C33" s="47" t="s">
        <v>80</v>
      </c>
      <c r="D33" s="46" t="s">
        <v>81</v>
      </c>
      <c r="E33" s="46"/>
      <c r="F33" s="46"/>
      <c r="G33" s="46"/>
      <c r="H33" s="46"/>
      <c r="I33" s="82"/>
      <c r="J33" s="83" t="s">
        <v>82</v>
      </c>
      <c r="K33" s="47"/>
      <c r="L33" s="47"/>
      <c r="M33" s="47"/>
      <c r="N33" s="47"/>
      <c r="O33" s="47"/>
      <c r="P33" s="47"/>
      <c r="Q33" s="47"/>
    </row>
    <row r="34" s="37" customFormat="1" ht="43.2" spans="1:17">
      <c r="A34" s="46"/>
      <c r="B34" s="52"/>
      <c r="C34" s="50" t="s">
        <v>83</v>
      </c>
      <c r="D34" s="53" t="s">
        <v>84</v>
      </c>
      <c r="E34" s="46"/>
      <c r="F34" s="46"/>
      <c r="G34" s="46"/>
      <c r="H34" s="46"/>
      <c r="I34" s="82"/>
      <c r="J34" s="47"/>
      <c r="K34" s="47"/>
      <c r="L34" s="47"/>
      <c r="M34" s="47"/>
      <c r="N34" s="47"/>
      <c r="O34" s="47"/>
      <c r="P34" s="47"/>
      <c r="Q34" s="47"/>
    </row>
    <row r="35" s="37" customFormat="1" ht="42" hidden="1" customHeight="1" spans="1:17">
      <c r="A35" s="46"/>
      <c r="B35" s="52"/>
      <c r="C35" s="54" t="s">
        <v>85</v>
      </c>
      <c r="D35" s="50" t="s">
        <v>86</v>
      </c>
      <c r="E35" s="47" t="s">
        <v>87</v>
      </c>
      <c r="F35" s="55">
        <v>2</v>
      </c>
      <c r="G35" s="55">
        <v>36</v>
      </c>
      <c r="H35" s="55">
        <v>36</v>
      </c>
      <c r="I35" s="84">
        <v>0</v>
      </c>
      <c r="J35" s="85">
        <v>2</v>
      </c>
      <c r="K35" s="85"/>
      <c r="L35" s="85"/>
      <c r="M35" s="85"/>
      <c r="N35" s="85"/>
      <c r="O35" s="85"/>
      <c r="P35" s="85"/>
      <c r="Q35" s="85"/>
    </row>
    <row r="36" s="37" customFormat="1" ht="33" customHeight="1" spans="1:17">
      <c r="A36" s="46"/>
      <c r="B36" s="56"/>
      <c r="C36" s="54" t="s">
        <v>88</v>
      </c>
      <c r="D36" s="47" t="s">
        <v>89</v>
      </c>
      <c r="E36" s="47" t="s">
        <v>87</v>
      </c>
      <c r="F36" s="55">
        <v>2</v>
      </c>
      <c r="G36" s="55">
        <v>36</v>
      </c>
      <c r="H36" s="55">
        <v>36</v>
      </c>
      <c r="I36" s="84">
        <v>0</v>
      </c>
      <c r="J36" s="85">
        <v>2</v>
      </c>
      <c r="K36" s="85"/>
      <c r="L36" s="85"/>
      <c r="M36" s="85"/>
      <c r="N36" s="85"/>
      <c r="O36" s="85"/>
      <c r="P36" s="85"/>
      <c r="Q36" s="85"/>
    </row>
    <row r="37" s="37" customFormat="1" ht="19.95" customHeight="1" spans="1:17">
      <c r="A37" s="46"/>
      <c r="B37" s="45" t="s">
        <v>90</v>
      </c>
      <c r="C37" s="45"/>
      <c r="D37" s="45"/>
      <c r="E37" s="45"/>
      <c r="F37" s="47">
        <v>6</v>
      </c>
      <c r="G37" s="47">
        <v>108</v>
      </c>
      <c r="H37" s="47">
        <v>108</v>
      </c>
      <c r="I37" s="86">
        <v>0</v>
      </c>
      <c r="J37" s="47">
        <v>2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</row>
    <row r="38" s="38" customFormat="1" ht="19.95" customHeight="1" spans="1:17">
      <c r="A38" s="57"/>
      <c r="B38" s="58" t="s">
        <v>91</v>
      </c>
      <c r="C38" s="59" t="s">
        <v>92</v>
      </c>
      <c r="D38" s="60" t="s">
        <v>93</v>
      </c>
      <c r="E38" s="61" t="s">
        <v>94</v>
      </c>
      <c r="F38" s="61" t="s">
        <v>95</v>
      </c>
      <c r="G38" s="62">
        <v>54</v>
      </c>
      <c r="H38" s="62">
        <v>27</v>
      </c>
      <c r="I38" s="62">
        <v>27</v>
      </c>
      <c r="J38" s="62">
        <v>3</v>
      </c>
      <c r="K38" s="62"/>
      <c r="L38" s="62"/>
      <c r="M38" s="62"/>
      <c r="N38" s="62"/>
      <c r="O38" s="62"/>
      <c r="P38" s="62"/>
      <c r="Q38" s="62"/>
    </row>
    <row r="39" s="37" customFormat="1" ht="30" customHeight="1" spans="1:17">
      <c r="A39" s="63" t="s">
        <v>96</v>
      </c>
      <c r="B39" s="64"/>
      <c r="C39" s="52"/>
      <c r="D39" s="65" t="s">
        <v>97</v>
      </c>
      <c r="E39" s="47" t="s">
        <v>98</v>
      </c>
      <c r="F39" s="47">
        <v>1</v>
      </c>
      <c r="G39" s="47">
        <v>18</v>
      </c>
      <c r="H39" s="47">
        <v>18</v>
      </c>
      <c r="I39" s="47">
        <v>0</v>
      </c>
      <c r="J39" s="47">
        <v>1</v>
      </c>
      <c r="K39" s="70"/>
      <c r="L39" s="70"/>
      <c r="M39" s="70"/>
      <c r="N39" s="70"/>
      <c r="O39" s="70"/>
      <c r="P39" s="70"/>
      <c r="Q39" s="70"/>
    </row>
    <row r="40" s="38" customFormat="1" ht="30" customHeight="1" spans="1:17">
      <c r="A40" s="57"/>
      <c r="B40" s="66"/>
      <c r="C40" s="67"/>
      <c r="D40" s="60" t="s">
        <v>99</v>
      </c>
      <c r="E40" s="61" t="s">
        <v>100</v>
      </c>
      <c r="F40" s="61" t="s">
        <v>101</v>
      </c>
      <c r="G40" s="61">
        <v>36</v>
      </c>
      <c r="H40" s="61">
        <v>18</v>
      </c>
      <c r="I40" s="61">
        <v>18</v>
      </c>
      <c r="J40" s="61"/>
      <c r="K40" s="62">
        <v>2</v>
      </c>
      <c r="L40" s="62"/>
      <c r="M40" s="62"/>
      <c r="N40" s="62"/>
      <c r="O40" s="62"/>
      <c r="P40" s="62"/>
      <c r="Q40" s="62"/>
    </row>
    <row r="41" s="38" customFormat="1" ht="30" customHeight="1" spans="1:17">
      <c r="A41" s="57"/>
      <c r="B41" s="66"/>
      <c r="C41" s="67"/>
      <c r="D41" s="60" t="s">
        <v>102</v>
      </c>
      <c r="E41" s="61" t="s">
        <v>103</v>
      </c>
      <c r="F41" s="61" t="s">
        <v>95</v>
      </c>
      <c r="G41" s="61">
        <v>54</v>
      </c>
      <c r="H41" s="61">
        <v>27</v>
      </c>
      <c r="I41" s="61">
        <v>27</v>
      </c>
      <c r="J41" s="62"/>
      <c r="K41" s="62"/>
      <c r="L41" s="62">
        <v>3</v>
      </c>
      <c r="M41" s="62"/>
      <c r="N41" s="62"/>
      <c r="O41" s="62"/>
      <c r="P41" s="62"/>
      <c r="Q41" s="62"/>
    </row>
    <row r="42" s="37" customFormat="1" ht="30" customHeight="1" spans="1:17">
      <c r="A42" s="63"/>
      <c r="B42" s="64"/>
      <c r="C42" s="52"/>
      <c r="D42" s="50" t="s">
        <v>104</v>
      </c>
      <c r="E42" s="47" t="s">
        <v>105</v>
      </c>
      <c r="F42" s="47">
        <v>2</v>
      </c>
      <c r="G42" s="47">
        <v>36</v>
      </c>
      <c r="H42" s="47">
        <v>36</v>
      </c>
      <c r="I42" s="47">
        <v>0</v>
      </c>
      <c r="J42" s="46"/>
      <c r="K42" s="46"/>
      <c r="L42" s="46">
        <v>2</v>
      </c>
      <c r="M42" s="46"/>
      <c r="N42" s="46"/>
      <c r="O42" s="46"/>
      <c r="P42" s="46"/>
      <c r="Q42" s="46"/>
    </row>
    <row r="43" s="38" customFormat="1" ht="30" customHeight="1" spans="1:17">
      <c r="A43" s="57"/>
      <c r="B43" s="66"/>
      <c r="C43" s="67"/>
      <c r="D43" s="60" t="s">
        <v>106</v>
      </c>
      <c r="E43" s="61" t="s">
        <v>107</v>
      </c>
      <c r="F43" s="61" t="s">
        <v>95</v>
      </c>
      <c r="G43" s="61">
        <v>54</v>
      </c>
      <c r="H43" s="61">
        <v>27</v>
      </c>
      <c r="I43" s="61">
        <v>27</v>
      </c>
      <c r="J43" s="61"/>
      <c r="K43" s="61"/>
      <c r="L43" s="61">
        <v>3</v>
      </c>
      <c r="M43" s="62"/>
      <c r="N43" s="62"/>
      <c r="O43" s="62"/>
      <c r="P43" s="62"/>
      <c r="Q43" s="62"/>
    </row>
    <row r="44" s="38" customFormat="1" ht="30" customHeight="1" spans="1:17">
      <c r="A44" s="57"/>
      <c r="B44" s="66"/>
      <c r="C44" s="67"/>
      <c r="D44" s="60" t="s">
        <v>108</v>
      </c>
      <c r="E44" s="61" t="s">
        <v>107</v>
      </c>
      <c r="F44" s="61" t="s">
        <v>95</v>
      </c>
      <c r="G44" s="61">
        <v>54</v>
      </c>
      <c r="H44" s="61">
        <v>27</v>
      </c>
      <c r="I44" s="61">
        <v>27</v>
      </c>
      <c r="J44" s="61"/>
      <c r="K44" s="61"/>
      <c r="L44" s="61"/>
      <c r="M44" s="62">
        <v>3</v>
      </c>
      <c r="N44" s="62"/>
      <c r="O44" s="62"/>
      <c r="P44" s="62"/>
      <c r="Q44" s="62"/>
    </row>
    <row r="45" s="38" customFormat="1" ht="30" customHeight="1" spans="1:17">
      <c r="A45" s="57"/>
      <c r="B45" s="66"/>
      <c r="C45" s="67"/>
      <c r="D45" s="60" t="s">
        <v>109</v>
      </c>
      <c r="E45" s="61" t="s">
        <v>110</v>
      </c>
      <c r="F45" s="61" t="s">
        <v>95</v>
      </c>
      <c r="G45" s="61">
        <v>54</v>
      </c>
      <c r="H45" s="61">
        <v>27</v>
      </c>
      <c r="I45" s="61">
        <v>27</v>
      </c>
      <c r="J45" s="61"/>
      <c r="K45" s="61"/>
      <c r="L45" s="61"/>
      <c r="M45" s="62">
        <v>3</v>
      </c>
      <c r="N45" s="57"/>
      <c r="O45" s="62"/>
      <c r="P45" s="62"/>
      <c r="Q45" s="62"/>
    </row>
    <row r="46" s="38" customFormat="1" ht="30" customHeight="1" spans="1:17">
      <c r="A46" s="57"/>
      <c r="B46" s="66"/>
      <c r="C46" s="68"/>
      <c r="D46" s="60" t="s">
        <v>111</v>
      </c>
      <c r="E46" s="61" t="s">
        <v>112</v>
      </c>
      <c r="F46" s="61" t="s">
        <v>101</v>
      </c>
      <c r="G46" s="61">
        <v>36</v>
      </c>
      <c r="H46" s="61">
        <v>18</v>
      </c>
      <c r="I46" s="61">
        <v>18</v>
      </c>
      <c r="J46" s="61"/>
      <c r="K46" s="61"/>
      <c r="L46" s="61"/>
      <c r="M46" s="61"/>
      <c r="N46" s="62">
        <v>2</v>
      </c>
      <c r="O46" s="61"/>
      <c r="P46" s="61"/>
      <c r="Q46" s="62"/>
    </row>
    <row r="47" s="37" customFormat="1" ht="19.95" customHeight="1" spans="1:17">
      <c r="A47" s="63"/>
      <c r="B47" s="64"/>
      <c r="C47" s="69" t="s">
        <v>113</v>
      </c>
      <c r="D47" s="69"/>
      <c r="E47" s="69"/>
      <c r="F47" s="46">
        <v>22</v>
      </c>
      <c r="G47" s="46">
        <f>SUM(G38:G46)</f>
        <v>396</v>
      </c>
      <c r="H47" s="46">
        <f>SUM(H38:H46)</f>
        <v>225</v>
      </c>
      <c r="I47" s="46">
        <f>SUM(I38:I46)</f>
        <v>171</v>
      </c>
      <c r="J47" s="46">
        <f>SUM(J38:J46)</f>
        <v>4</v>
      </c>
      <c r="K47" s="46">
        <f t="shared" ref="K47:Q47" si="2">SUM(K38:K46)</f>
        <v>2</v>
      </c>
      <c r="L47" s="46">
        <f t="shared" si="2"/>
        <v>8</v>
      </c>
      <c r="M47" s="46">
        <f t="shared" si="2"/>
        <v>6</v>
      </c>
      <c r="N47" s="46">
        <f t="shared" si="2"/>
        <v>2</v>
      </c>
      <c r="O47" s="46">
        <f t="shared" si="2"/>
        <v>0</v>
      </c>
      <c r="P47" s="46">
        <f t="shared" si="2"/>
        <v>0</v>
      </c>
      <c r="Q47" s="46">
        <f t="shared" si="2"/>
        <v>0</v>
      </c>
    </row>
    <row r="48" s="38" customFormat="1" ht="30" customHeight="1" spans="1:17">
      <c r="A48" s="57"/>
      <c r="B48" s="66"/>
      <c r="C48" s="62" t="s">
        <v>114</v>
      </c>
      <c r="D48" s="60" t="s">
        <v>115</v>
      </c>
      <c r="E48" s="61" t="s">
        <v>103</v>
      </c>
      <c r="F48" s="61" t="s">
        <v>95</v>
      </c>
      <c r="G48" s="61">
        <v>54</v>
      </c>
      <c r="H48" s="61">
        <v>27</v>
      </c>
      <c r="I48" s="61">
        <v>27</v>
      </c>
      <c r="J48" s="62"/>
      <c r="K48" s="62"/>
      <c r="L48" s="62">
        <v>3</v>
      </c>
      <c r="M48" s="62"/>
      <c r="N48" s="62"/>
      <c r="O48" s="62"/>
      <c r="P48" s="62"/>
      <c r="Q48" s="62"/>
    </row>
    <row r="49" s="38" customFormat="1" ht="30" customHeight="1" spans="1:17">
      <c r="A49" s="57"/>
      <c r="B49" s="66"/>
      <c r="C49" s="62"/>
      <c r="D49" s="60" t="s">
        <v>116</v>
      </c>
      <c r="E49" s="61" t="s">
        <v>117</v>
      </c>
      <c r="F49" s="61" t="s">
        <v>101</v>
      </c>
      <c r="G49" s="61">
        <v>36</v>
      </c>
      <c r="H49" s="61">
        <v>18</v>
      </c>
      <c r="I49" s="61">
        <v>18</v>
      </c>
      <c r="J49" s="61"/>
      <c r="K49" s="61"/>
      <c r="L49" s="61"/>
      <c r="M49" s="62">
        <v>2</v>
      </c>
      <c r="N49" s="62"/>
      <c r="O49" s="62"/>
      <c r="P49" s="62"/>
      <c r="Q49" s="62"/>
    </row>
    <row r="50" s="37" customFormat="1" ht="30" customHeight="1" spans="1:17">
      <c r="A50" s="63"/>
      <c r="B50" s="64"/>
      <c r="C50" s="46"/>
      <c r="D50" s="50" t="s">
        <v>118</v>
      </c>
      <c r="E50" s="47" t="s">
        <v>119</v>
      </c>
      <c r="F50" s="47">
        <v>2</v>
      </c>
      <c r="G50" s="47">
        <v>36</v>
      </c>
      <c r="H50" s="47">
        <v>36</v>
      </c>
      <c r="I50" s="47">
        <v>0</v>
      </c>
      <c r="J50" s="46"/>
      <c r="K50" s="46"/>
      <c r="L50" s="46"/>
      <c r="M50" s="46">
        <v>2</v>
      </c>
      <c r="N50" s="46"/>
      <c r="O50" s="46"/>
      <c r="P50" s="46"/>
      <c r="Q50" s="46"/>
    </row>
    <row r="51" s="38" customFormat="1" ht="30" customHeight="1" spans="1:17">
      <c r="A51" s="57"/>
      <c r="B51" s="66"/>
      <c r="C51" s="62"/>
      <c r="D51" s="60" t="s">
        <v>120</v>
      </c>
      <c r="E51" s="61" t="s">
        <v>121</v>
      </c>
      <c r="F51" s="61" t="s">
        <v>95</v>
      </c>
      <c r="G51" s="61">
        <v>54</v>
      </c>
      <c r="H51" s="61">
        <v>27</v>
      </c>
      <c r="I51" s="61">
        <v>27</v>
      </c>
      <c r="J51" s="62"/>
      <c r="K51" s="62"/>
      <c r="L51" s="62"/>
      <c r="M51" s="62">
        <v>3</v>
      </c>
      <c r="N51" s="61"/>
      <c r="O51" s="61"/>
      <c r="P51" s="62"/>
      <c r="Q51" s="62"/>
    </row>
    <row r="52" s="38" customFormat="1" ht="30" customHeight="1" spans="1:17">
      <c r="A52" s="57"/>
      <c r="B52" s="66"/>
      <c r="C52" s="62"/>
      <c r="D52" s="60" t="s">
        <v>122</v>
      </c>
      <c r="E52" s="61" t="s">
        <v>123</v>
      </c>
      <c r="F52" s="62" t="s">
        <v>95</v>
      </c>
      <c r="G52" s="62">
        <v>54</v>
      </c>
      <c r="H52" s="62">
        <v>27</v>
      </c>
      <c r="I52" s="62">
        <v>27</v>
      </c>
      <c r="J52" s="62"/>
      <c r="K52" s="62"/>
      <c r="L52" s="62"/>
      <c r="M52" s="62">
        <v>3</v>
      </c>
      <c r="N52" s="62"/>
      <c r="O52" s="62"/>
      <c r="P52" s="62"/>
      <c r="Q52" s="62"/>
    </row>
    <row r="53" s="38" customFormat="1" ht="30" customHeight="1" spans="1:17">
      <c r="A53" s="57"/>
      <c r="B53" s="66"/>
      <c r="C53" s="62"/>
      <c r="D53" s="60" t="s">
        <v>124</v>
      </c>
      <c r="E53" s="61" t="s">
        <v>125</v>
      </c>
      <c r="F53" s="61" t="s">
        <v>95</v>
      </c>
      <c r="G53" s="61">
        <v>54</v>
      </c>
      <c r="H53" s="61">
        <v>27</v>
      </c>
      <c r="I53" s="61">
        <v>27</v>
      </c>
      <c r="J53" s="61"/>
      <c r="K53" s="61"/>
      <c r="L53" s="61"/>
      <c r="M53" s="61"/>
      <c r="N53" s="61">
        <v>3</v>
      </c>
      <c r="O53" s="61"/>
      <c r="P53" s="62"/>
      <c r="Q53" s="62"/>
    </row>
    <row r="54" s="38" customFormat="1" ht="30" customHeight="1" spans="1:17">
      <c r="A54" s="57"/>
      <c r="B54" s="66"/>
      <c r="C54" s="62"/>
      <c r="D54" s="60" t="s">
        <v>126</v>
      </c>
      <c r="E54" s="61" t="s">
        <v>127</v>
      </c>
      <c r="F54" s="61" t="s">
        <v>95</v>
      </c>
      <c r="G54" s="61">
        <v>54</v>
      </c>
      <c r="H54" s="61">
        <v>27</v>
      </c>
      <c r="I54" s="61">
        <v>27</v>
      </c>
      <c r="J54" s="61"/>
      <c r="K54" s="61"/>
      <c r="L54" s="61"/>
      <c r="M54" s="61"/>
      <c r="N54" s="61">
        <v>3</v>
      </c>
      <c r="O54" s="61"/>
      <c r="P54" s="61"/>
      <c r="Q54" s="62"/>
    </row>
    <row r="55" s="37" customFormat="1" ht="30" customHeight="1" spans="1:17">
      <c r="A55" s="63"/>
      <c r="B55" s="64"/>
      <c r="C55" s="46"/>
      <c r="D55" s="50" t="s">
        <v>128</v>
      </c>
      <c r="E55" s="47" t="s">
        <v>129</v>
      </c>
      <c r="F55" s="47">
        <v>2</v>
      </c>
      <c r="G55" s="47">
        <v>36</v>
      </c>
      <c r="H55" s="47">
        <v>36</v>
      </c>
      <c r="I55" s="47">
        <v>0</v>
      </c>
      <c r="J55" s="47"/>
      <c r="K55" s="47"/>
      <c r="L55" s="47"/>
      <c r="M55" s="47"/>
      <c r="N55" s="47"/>
      <c r="O55" s="47">
        <v>2</v>
      </c>
      <c r="P55" s="47"/>
      <c r="Q55" s="46"/>
    </row>
    <row r="56" s="38" customFormat="1" ht="30" customHeight="1" spans="1:17">
      <c r="A56" s="57"/>
      <c r="B56" s="66"/>
      <c r="C56" s="62"/>
      <c r="D56" s="60" t="s">
        <v>130</v>
      </c>
      <c r="E56" s="61" t="s">
        <v>131</v>
      </c>
      <c r="F56" s="61" t="s">
        <v>101</v>
      </c>
      <c r="G56" s="61">
        <v>36</v>
      </c>
      <c r="H56" s="61">
        <v>18</v>
      </c>
      <c r="I56" s="61">
        <v>18</v>
      </c>
      <c r="J56" s="61"/>
      <c r="K56" s="61"/>
      <c r="L56" s="61"/>
      <c r="M56" s="62"/>
      <c r="N56" s="62"/>
      <c r="O56" s="62">
        <v>2</v>
      </c>
      <c r="P56" s="62"/>
      <c r="Q56" s="62"/>
    </row>
    <row r="57" s="37" customFormat="1" ht="30" customHeight="1" spans="1:17">
      <c r="A57" s="63"/>
      <c r="B57" s="64"/>
      <c r="C57" s="46"/>
      <c r="D57" s="50" t="s">
        <v>132</v>
      </c>
      <c r="E57" s="47" t="s">
        <v>133</v>
      </c>
      <c r="F57" s="47">
        <v>2</v>
      </c>
      <c r="G57" s="47">
        <v>36</v>
      </c>
      <c r="H57" s="47">
        <v>36</v>
      </c>
      <c r="I57" s="47">
        <v>0</v>
      </c>
      <c r="J57" s="47"/>
      <c r="K57" s="47"/>
      <c r="L57" s="47"/>
      <c r="M57" s="47"/>
      <c r="N57" s="47"/>
      <c r="O57" s="47"/>
      <c r="P57" s="47">
        <v>2</v>
      </c>
      <c r="Q57" s="46"/>
    </row>
    <row r="58" s="37" customFormat="1" ht="21" customHeight="1" spans="1:17">
      <c r="A58" s="63"/>
      <c r="B58" s="70"/>
      <c r="C58" s="69" t="s">
        <v>134</v>
      </c>
      <c r="D58" s="69"/>
      <c r="E58" s="69"/>
      <c r="F58" s="46">
        <v>25</v>
      </c>
      <c r="G58" s="46">
        <f>SUM(G48:G57)</f>
        <v>450</v>
      </c>
      <c r="H58" s="46">
        <f t="shared" ref="H58:Q58" si="3">SUM(H48:H57)</f>
        <v>279</v>
      </c>
      <c r="I58" s="46">
        <f t="shared" si="3"/>
        <v>171</v>
      </c>
      <c r="J58" s="46">
        <f t="shared" si="3"/>
        <v>0</v>
      </c>
      <c r="K58" s="46">
        <f t="shared" si="3"/>
        <v>0</v>
      </c>
      <c r="L58" s="46">
        <f t="shared" si="3"/>
        <v>3</v>
      </c>
      <c r="M58" s="46">
        <f t="shared" si="3"/>
        <v>10</v>
      </c>
      <c r="N58" s="46">
        <f t="shared" si="3"/>
        <v>6</v>
      </c>
      <c r="O58" s="46">
        <f t="shared" si="3"/>
        <v>4</v>
      </c>
      <c r="P58" s="46">
        <f t="shared" si="3"/>
        <v>2</v>
      </c>
      <c r="Q58" s="46">
        <f t="shared" si="3"/>
        <v>0</v>
      </c>
    </row>
    <row r="59" s="37" customFormat="1" ht="22.05" customHeight="1" spans="1:17">
      <c r="A59" s="63"/>
      <c r="B59" s="69" t="s">
        <v>135</v>
      </c>
      <c r="C59" s="69"/>
      <c r="D59" s="69"/>
      <c r="E59" s="69"/>
      <c r="F59" s="46">
        <f>SUM(F58,F47)</f>
        <v>47</v>
      </c>
      <c r="G59" s="46">
        <f t="shared" ref="G59:Q59" si="4">SUM(G58,G47)</f>
        <v>846</v>
      </c>
      <c r="H59" s="46">
        <f t="shared" si="4"/>
        <v>504</v>
      </c>
      <c r="I59" s="46">
        <f t="shared" si="4"/>
        <v>342</v>
      </c>
      <c r="J59" s="46">
        <f t="shared" si="4"/>
        <v>4</v>
      </c>
      <c r="K59" s="46">
        <f t="shared" si="4"/>
        <v>2</v>
      </c>
      <c r="L59" s="46">
        <f t="shared" si="4"/>
        <v>11</v>
      </c>
      <c r="M59" s="46">
        <f t="shared" si="4"/>
        <v>16</v>
      </c>
      <c r="N59" s="46">
        <f t="shared" si="4"/>
        <v>8</v>
      </c>
      <c r="O59" s="46">
        <f t="shared" si="4"/>
        <v>4</v>
      </c>
      <c r="P59" s="46">
        <f t="shared" si="4"/>
        <v>2</v>
      </c>
      <c r="Q59" s="46">
        <f t="shared" si="4"/>
        <v>0</v>
      </c>
    </row>
    <row r="60" s="37" customFormat="1" ht="37.95" customHeight="1" spans="1:17">
      <c r="A60" s="63"/>
      <c r="B60" s="71" t="s">
        <v>136</v>
      </c>
      <c r="C60" s="71" t="s">
        <v>137</v>
      </c>
      <c r="D60" s="50" t="s">
        <v>138</v>
      </c>
      <c r="E60" s="47" t="s">
        <v>139</v>
      </c>
      <c r="F60" s="47">
        <v>1</v>
      </c>
      <c r="G60" s="47">
        <v>20</v>
      </c>
      <c r="H60" s="47">
        <v>0</v>
      </c>
      <c r="I60" s="47">
        <v>20</v>
      </c>
      <c r="J60" s="46">
        <v>1</v>
      </c>
      <c r="K60" s="46"/>
      <c r="L60" s="46"/>
      <c r="M60" s="46"/>
      <c r="N60" s="46"/>
      <c r="O60" s="46"/>
      <c r="P60" s="46"/>
      <c r="Q60" s="46"/>
    </row>
    <row r="61" s="37" customFormat="1" ht="30" customHeight="1" spans="1:17">
      <c r="A61" s="63"/>
      <c r="B61" s="72"/>
      <c r="C61" s="64"/>
      <c r="D61" s="73" t="s">
        <v>140</v>
      </c>
      <c r="E61" s="51" t="s">
        <v>141</v>
      </c>
      <c r="F61" s="51">
        <v>2</v>
      </c>
      <c r="G61" s="51">
        <v>36</v>
      </c>
      <c r="H61" s="51">
        <v>36</v>
      </c>
      <c r="I61" s="51">
        <v>0</v>
      </c>
      <c r="J61" s="81">
        <v>2</v>
      </c>
      <c r="K61" s="81"/>
      <c r="L61" s="81"/>
      <c r="M61" s="81"/>
      <c r="N61" s="81"/>
      <c r="O61" s="81"/>
      <c r="P61" s="81"/>
      <c r="Q61" s="81"/>
    </row>
    <row r="62" s="37" customFormat="1" ht="30" customHeight="1" spans="1:17">
      <c r="A62" s="63"/>
      <c r="B62" s="72"/>
      <c r="C62" s="64"/>
      <c r="D62" s="47" t="s">
        <v>142</v>
      </c>
      <c r="E62" s="47" t="s">
        <v>143</v>
      </c>
      <c r="F62" s="46">
        <v>1</v>
      </c>
      <c r="G62" s="47">
        <v>18</v>
      </c>
      <c r="H62" s="47">
        <v>18</v>
      </c>
      <c r="I62" s="47">
        <v>0</v>
      </c>
      <c r="J62" s="46"/>
      <c r="K62" s="46">
        <v>1</v>
      </c>
      <c r="L62" s="46"/>
      <c r="M62" s="46"/>
      <c r="N62" s="87"/>
      <c r="O62" s="46"/>
      <c r="P62" s="46"/>
      <c r="Q62" s="46"/>
    </row>
    <row r="63" s="37" customFormat="1" ht="30" customHeight="1" spans="1:17">
      <c r="A63" s="63"/>
      <c r="B63" s="72"/>
      <c r="C63" s="64"/>
      <c r="D63" s="50" t="s">
        <v>144</v>
      </c>
      <c r="E63" s="47" t="s">
        <v>145</v>
      </c>
      <c r="F63" s="47">
        <v>2</v>
      </c>
      <c r="G63" s="47">
        <v>36</v>
      </c>
      <c r="H63" s="47">
        <v>36</v>
      </c>
      <c r="I63" s="47">
        <f>J598</f>
        <v>0</v>
      </c>
      <c r="J63" s="46"/>
      <c r="K63" s="46">
        <v>2</v>
      </c>
      <c r="L63" s="46"/>
      <c r="M63" s="46"/>
      <c r="N63" s="87"/>
      <c r="O63" s="46"/>
      <c r="P63" s="46"/>
      <c r="Q63" s="46"/>
    </row>
    <row r="64" s="37" customFormat="1" ht="30" customHeight="1" spans="1:17">
      <c r="A64" s="63"/>
      <c r="B64" s="72"/>
      <c r="C64" s="64"/>
      <c r="D64" s="50" t="s">
        <v>146</v>
      </c>
      <c r="E64" s="47" t="s">
        <v>147</v>
      </c>
      <c r="F64" s="47">
        <v>1</v>
      </c>
      <c r="G64" s="47">
        <v>18</v>
      </c>
      <c r="H64" s="47">
        <v>18</v>
      </c>
      <c r="I64" s="47">
        <v>0</v>
      </c>
      <c r="J64" s="47"/>
      <c r="K64" s="47"/>
      <c r="L64" s="47">
        <v>1</v>
      </c>
      <c r="M64" s="47"/>
      <c r="N64" s="47"/>
      <c r="O64" s="46"/>
      <c r="P64" s="46"/>
      <c r="Q64" s="46"/>
    </row>
    <row r="65" s="37" customFormat="1" ht="30" customHeight="1" spans="1:17">
      <c r="A65" s="63"/>
      <c r="B65" s="72"/>
      <c r="C65" s="64"/>
      <c r="D65" s="50" t="s">
        <v>148</v>
      </c>
      <c r="E65" s="47" t="s">
        <v>149</v>
      </c>
      <c r="F65" s="47">
        <v>2</v>
      </c>
      <c r="G65" s="47">
        <v>36</v>
      </c>
      <c r="H65" s="47">
        <v>36</v>
      </c>
      <c r="I65" s="47">
        <v>0</v>
      </c>
      <c r="J65" s="46"/>
      <c r="K65" s="46"/>
      <c r="L65" s="46">
        <v>2</v>
      </c>
      <c r="M65" s="46"/>
      <c r="N65" s="46"/>
      <c r="O65" s="107"/>
      <c r="P65" s="46"/>
      <c r="Q65" s="46"/>
    </row>
    <row r="66" s="37" customFormat="1" ht="30" customHeight="1" spans="1:17">
      <c r="A66" s="63"/>
      <c r="B66" s="72"/>
      <c r="C66" s="64"/>
      <c r="D66" s="50" t="s">
        <v>150</v>
      </c>
      <c r="E66" s="47" t="s">
        <v>151</v>
      </c>
      <c r="F66" s="47">
        <v>2</v>
      </c>
      <c r="G66" s="47">
        <v>36</v>
      </c>
      <c r="H66" s="47">
        <v>36</v>
      </c>
      <c r="I66" s="47">
        <v>0</v>
      </c>
      <c r="J66" s="47"/>
      <c r="K66" s="47"/>
      <c r="L66" s="47"/>
      <c r="M66" s="47"/>
      <c r="N66" s="46">
        <v>2</v>
      </c>
      <c r="O66" s="47"/>
      <c r="P66" s="46"/>
      <c r="Q66" s="46"/>
    </row>
    <row r="67" s="37" customFormat="1" ht="30" customHeight="1" spans="1:17">
      <c r="A67" s="63"/>
      <c r="B67" s="72"/>
      <c r="C67" s="64"/>
      <c r="D67" s="50" t="s">
        <v>152</v>
      </c>
      <c r="E67" s="47" t="s">
        <v>153</v>
      </c>
      <c r="F67" s="46" t="s">
        <v>101</v>
      </c>
      <c r="G67" s="46">
        <v>36</v>
      </c>
      <c r="H67" s="46">
        <v>18</v>
      </c>
      <c r="I67" s="46">
        <v>18</v>
      </c>
      <c r="J67" s="46"/>
      <c r="K67" s="46"/>
      <c r="L67" s="46"/>
      <c r="M67" s="46"/>
      <c r="N67" s="46">
        <v>2</v>
      </c>
      <c r="O67" s="46"/>
      <c r="P67" s="46"/>
      <c r="Q67" s="46"/>
    </row>
    <row r="68" s="37" customFormat="1" ht="30" customHeight="1" spans="1:17">
      <c r="A68" s="63"/>
      <c r="B68" s="72"/>
      <c r="C68" s="64"/>
      <c r="D68" s="50" t="s">
        <v>154</v>
      </c>
      <c r="E68" s="47" t="s">
        <v>155</v>
      </c>
      <c r="F68" s="46" t="s">
        <v>101</v>
      </c>
      <c r="G68" s="46">
        <v>36</v>
      </c>
      <c r="H68" s="46">
        <v>18</v>
      </c>
      <c r="I68" s="46">
        <v>18</v>
      </c>
      <c r="J68" s="46"/>
      <c r="K68" s="46"/>
      <c r="L68" s="46"/>
      <c r="M68" s="87"/>
      <c r="N68" s="46">
        <v>2</v>
      </c>
      <c r="O68" s="46"/>
      <c r="P68" s="46"/>
      <c r="Q68" s="46"/>
    </row>
    <row r="69" s="37" customFormat="1" ht="30" customHeight="1" spans="1:17">
      <c r="A69" s="63"/>
      <c r="B69" s="72"/>
      <c r="C69" s="64"/>
      <c r="D69" s="50" t="s">
        <v>156</v>
      </c>
      <c r="E69" s="47" t="s">
        <v>157</v>
      </c>
      <c r="F69" s="46" t="s">
        <v>101</v>
      </c>
      <c r="G69" s="47">
        <v>36</v>
      </c>
      <c r="H69" s="47">
        <v>18</v>
      </c>
      <c r="I69" s="47">
        <v>18</v>
      </c>
      <c r="J69" s="46"/>
      <c r="K69" s="46"/>
      <c r="L69" s="46"/>
      <c r="M69" s="46"/>
      <c r="N69" s="46">
        <v>2</v>
      </c>
      <c r="O69" s="46"/>
      <c r="P69" s="46"/>
      <c r="Q69" s="46"/>
    </row>
    <row r="70" s="37" customFormat="1" ht="30" customHeight="1" spans="1:17">
      <c r="A70" s="63"/>
      <c r="B70" s="72"/>
      <c r="C70" s="64"/>
      <c r="D70" s="50" t="s">
        <v>158</v>
      </c>
      <c r="E70" s="47" t="s">
        <v>159</v>
      </c>
      <c r="F70" s="46" t="s">
        <v>101</v>
      </c>
      <c r="G70" s="46">
        <v>36</v>
      </c>
      <c r="H70" s="46">
        <v>18</v>
      </c>
      <c r="I70" s="46">
        <v>18</v>
      </c>
      <c r="J70" s="46"/>
      <c r="K70" s="46"/>
      <c r="L70" s="46"/>
      <c r="M70" s="46"/>
      <c r="N70" s="46"/>
      <c r="O70" s="46">
        <v>2</v>
      </c>
      <c r="P70" s="46"/>
      <c r="Q70" s="46"/>
    </row>
    <row r="71" s="37" customFormat="1" ht="30" customHeight="1" spans="1:17">
      <c r="A71" s="63"/>
      <c r="B71" s="72"/>
      <c r="C71" s="64"/>
      <c r="D71" s="50" t="s">
        <v>160</v>
      </c>
      <c r="E71" s="47" t="s">
        <v>161</v>
      </c>
      <c r="F71" s="46" t="s">
        <v>101</v>
      </c>
      <c r="G71" s="46">
        <v>36</v>
      </c>
      <c r="H71" s="46">
        <v>18</v>
      </c>
      <c r="I71" s="46">
        <v>18</v>
      </c>
      <c r="J71" s="46"/>
      <c r="K71" s="46"/>
      <c r="L71" s="46"/>
      <c r="M71" s="46"/>
      <c r="N71" s="46"/>
      <c r="O71" s="46">
        <v>2</v>
      </c>
      <c r="P71" s="46"/>
      <c r="Q71" s="46"/>
    </row>
    <row r="72" s="37" customFormat="1" ht="30" customHeight="1" spans="1:17">
      <c r="A72" s="63"/>
      <c r="B72" s="72"/>
      <c r="C72" s="64"/>
      <c r="D72" s="50" t="s">
        <v>162</v>
      </c>
      <c r="E72" s="47" t="s">
        <v>163</v>
      </c>
      <c r="F72" s="46" t="s">
        <v>101</v>
      </c>
      <c r="G72" s="47">
        <v>36</v>
      </c>
      <c r="H72" s="47">
        <v>18</v>
      </c>
      <c r="I72" s="47">
        <v>18</v>
      </c>
      <c r="J72" s="46"/>
      <c r="K72" s="46"/>
      <c r="L72" s="46"/>
      <c r="M72" s="46"/>
      <c r="N72" s="46"/>
      <c r="O72" s="46">
        <v>2</v>
      </c>
      <c r="P72" s="46"/>
      <c r="Q72" s="46"/>
    </row>
    <row r="73" s="37" customFormat="1" ht="30" customHeight="1" spans="1:17">
      <c r="A73" s="63"/>
      <c r="B73" s="72"/>
      <c r="C73" s="64"/>
      <c r="D73" s="47" t="s">
        <v>164</v>
      </c>
      <c r="E73" s="47" t="s">
        <v>165</v>
      </c>
      <c r="F73" s="46" t="s">
        <v>101</v>
      </c>
      <c r="G73" s="46">
        <v>36</v>
      </c>
      <c r="H73" s="46">
        <v>18</v>
      </c>
      <c r="I73" s="46">
        <v>18</v>
      </c>
      <c r="J73" s="46"/>
      <c r="K73" s="46"/>
      <c r="L73" s="46"/>
      <c r="M73" s="46"/>
      <c r="N73" s="46"/>
      <c r="O73" s="46">
        <v>2</v>
      </c>
      <c r="P73" s="46"/>
      <c r="Q73" s="46"/>
    </row>
    <row r="74" s="37" customFormat="1" ht="30" customHeight="1" spans="1:17">
      <c r="A74" s="63"/>
      <c r="B74" s="90"/>
      <c r="C74" s="70"/>
      <c r="D74" s="47" t="s">
        <v>166</v>
      </c>
      <c r="E74" s="47" t="s">
        <v>167</v>
      </c>
      <c r="F74" s="47" t="s">
        <v>101</v>
      </c>
      <c r="G74" s="47">
        <v>36</v>
      </c>
      <c r="H74" s="47">
        <v>18</v>
      </c>
      <c r="I74" s="47">
        <v>18</v>
      </c>
      <c r="J74" s="47"/>
      <c r="K74" s="47"/>
      <c r="L74" s="47"/>
      <c r="M74" s="47"/>
      <c r="N74" s="47"/>
      <c r="O74" s="47">
        <v>2</v>
      </c>
      <c r="P74" s="47"/>
      <c r="Q74" s="46"/>
    </row>
    <row r="75" s="37" customFormat="1" ht="19.95" customHeight="1" spans="1:17">
      <c r="A75" s="63"/>
      <c r="B75" s="91" t="s">
        <v>168</v>
      </c>
      <c r="C75" s="92"/>
      <c r="D75" s="92"/>
      <c r="E75" s="93"/>
      <c r="F75" s="46">
        <v>17</v>
      </c>
      <c r="G75" s="46">
        <f>F75*18</f>
        <v>306</v>
      </c>
      <c r="H75" s="46">
        <f>G75-I75</f>
        <v>214</v>
      </c>
      <c r="I75" s="46">
        <f>20+4*18</f>
        <v>92</v>
      </c>
      <c r="J75" s="46">
        <f t="shared" ref="J75:Q75" si="5">SUM(J60:J74)</f>
        <v>3</v>
      </c>
      <c r="K75" s="46">
        <f t="shared" si="5"/>
        <v>3</v>
      </c>
      <c r="L75" s="46">
        <f t="shared" si="5"/>
        <v>3</v>
      </c>
      <c r="M75" s="46">
        <f t="shared" si="5"/>
        <v>0</v>
      </c>
      <c r="N75" s="46">
        <v>4</v>
      </c>
      <c r="O75" s="46">
        <v>4</v>
      </c>
      <c r="P75" s="46">
        <f t="shared" si="5"/>
        <v>0</v>
      </c>
      <c r="Q75" s="46">
        <f t="shared" si="5"/>
        <v>0</v>
      </c>
    </row>
    <row r="76" s="37" customFormat="1" ht="30" customHeight="1" spans="1:17">
      <c r="A76" s="73" t="s">
        <v>169</v>
      </c>
      <c r="B76" s="94" t="s">
        <v>169</v>
      </c>
      <c r="C76" s="95"/>
      <c r="D76" s="50" t="s">
        <v>170</v>
      </c>
      <c r="E76" s="47" t="s">
        <v>171</v>
      </c>
      <c r="F76" s="47">
        <v>2</v>
      </c>
      <c r="G76" s="46">
        <v>40</v>
      </c>
      <c r="H76" s="46">
        <v>0</v>
      </c>
      <c r="I76" s="46">
        <v>40</v>
      </c>
      <c r="J76" s="87"/>
      <c r="K76" s="87"/>
      <c r="L76" s="47"/>
      <c r="M76" s="46"/>
      <c r="N76" s="46">
        <v>2</v>
      </c>
      <c r="O76" s="46"/>
      <c r="P76" s="46"/>
      <c r="Q76" s="46"/>
    </row>
    <row r="77" s="37" customFormat="1" ht="30" customHeight="1" spans="1:17">
      <c r="A77" s="52"/>
      <c r="B77" s="96"/>
      <c r="C77" s="97"/>
      <c r="D77" s="50" t="s">
        <v>172</v>
      </c>
      <c r="E77" s="47" t="s">
        <v>173</v>
      </c>
      <c r="F77" s="47">
        <v>2</v>
      </c>
      <c r="G77" s="46">
        <v>40</v>
      </c>
      <c r="H77" s="46">
        <v>0</v>
      </c>
      <c r="I77" s="46">
        <v>40</v>
      </c>
      <c r="J77" s="46"/>
      <c r="K77" s="46"/>
      <c r="L77" s="46"/>
      <c r="M77" s="46"/>
      <c r="N77" s="46"/>
      <c r="O77" s="46">
        <v>2</v>
      </c>
      <c r="P77" s="46"/>
      <c r="Q77" s="46"/>
    </row>
    <row r="78" s="37" customFormat="1" ht="30" customHeight="1" spans="1:17">
      <c r="A78" s="52"/>
      <c r="B78" s="96"/>
      <c r="C78" s="97"/>
      <c r="D78" s="98" t="s">
        <v>174</v>
      </c>
      <c r="E78" s="48" t="s">
        <v>175</v>
      </c>
      <c r="F78" s="48">
        <v>2</v>
      </c>
      <c r="G78" s="48">
        <v>40</v>
      </c>
      <c r="H78" s="48">
        <v>0</v>
      </c>
      <c r="I78" s="48">
        <v>40</v>
      </c>
      <c r="J78" s="48"/>
      <c r="K78" s="48"/>
      <c r="L78" s="48"/>
      <c r="M78" s="48"/>
      <c r="N78" s="48"/>
      <c r="O78" s="48">
        <v>3</v>
      </c>
      <c r="P78" s="48"/>
      <c r="Q78" s="48"/>
    </row>
    <row r="79" s="37" customFormat="1" ht="30" customHeight="1" spans="1:17">
      <c r="A79" s="52"/>
      <c r="B79" s="96"/>
      <c r="C79" s="97"/>
      <c r="D79" s="48" t="s">
        <v>176</v>
      </c>
      <c r="E79" s="48" t="s">
        <v>177</v>
      </c>
      <c r="F79" s="48">
        <v>1</v>
      </c>
      <c r="G79" s="48">
        <v>20</v>
      </c>
      <c r="H79" s="48">
        <v>0</v>
      </c>
      <c r="I79" s="48">
        <v>20</v>
      </c>
      <c r="J79" s="48"/>
      <c r="K79" s="48"/>
      <c r="L79" s="48"/>
      <c r="M79" s="48"/>
      <c r="N79" s="48"/>
      <c r="O79" s="48" t="s">
        <v>178</v>
      </c>
      <c r="P79" s="48"/>
      <c r="Q79" s="48"/>
    </row>
    <row r="80" s="37" customFormat="1" ht="30" customHeight="1" spans="1:17">
      <c r="A80" s="52"/>
      <c r="B80" s="96"/>
      <c r="C80" s="97"/>
      <c r="D80" s="47" t="s">
        <v>179</v>
      </c>
      <c r="E80" s="47" t="s">
        <v>180</v>
      </c>
      <c r="F80" s="47">
        <v>3</v>
      </c>
      <c r="G80" s="47" t="s">
        <v>181</v>
      </c>
      <c r="H80" s="46">
        <v>0</v>
      </c>
      <c r="I80" s="47" t="s">
        <v>181</v>
      </c>
      <c r="J80" s="47"/>
      <c r="K80" s="47"/>
      <c r="L80" s="47"/>
      <c r="M80" s="47"/>
      <c r="N80" s="47"/>
      <c r="O80" s="47"/>
      <c r="P80" s="87" t="s">
        <v>181</v>
      </c>
      <c r="Q80" s="46"/>
    </row>
    <row r="81" s="37" customFormat="1" ht="30" customHeight="1" spans="1:17">
      <c r="A81" s="52"/>
      <c r="B81" s="99"/>
      <c r="C81" s="100"/>
      <c r="D81" s="47" t="s">
        <v>182</v>
      </c>
      <c r="E81" s="46" t="s">
        <v>183</v>
      </c>
      <c r="F81" s="46">
        <v>12</v>
      </c>
      <c r="G81" s="47" t="s">
        <v>184</v>
      </c>
      <c r="H81" s="47">
        <v>0</v>
      </c>
      <c r="I81" s="47" t="s">
        <v>184</v>
      </c>
      <c r="J81" s="46"/>
      <c r="K81" s="46"/>
      <c r="L81" s="46"/>
      <c r="M81" s="46"/>
      <c r="N81" s="46"/>
      <c r="O81" s="46"/>
      <c r="P81" s="46" t="s">
        <v>185</v>
      </c>
      <c r="Q81" s="46" t="s">
        <v>185</v>
      </c>
    </row>
    <row r="82" s="39" customFormat="1" ht="19.95" customHeight="1" spans="1:17">
      <c r="A82" s="101"/>
      <c r="B82" s="102" t="s">
        <v>186</v>
      </c>
      <c r="C82" s="103"/>
      <c r="D82" s="103"/>
      <c r="E82" s="104"/>
      <c r="F82" s="69">
        <f>SUM(F76:F81)</f>
        <v>22</v>
      </c>
      <c r="G82" s="69">
        <f>SUM(G76:G79)+15*20</f>
        <v>440</v>
      </c>
      <c r="H82" s="69">
        <f>SUM(H76:H81)</f>
        <v>0</v>
      </c>
      <c r="I82" s="69">
        <f>SUM(I76:I79)+15*20</f>
        <v>440</v>
      </c>
      <c r="J82" s="69">
        <f>SUM(J76:J81)</f>
        <v>0</v>
      </c>
      <c r="K82" s="69">
        <f>SUM(K76:K81)</f>
        <v>0</v>
      </c>
      <c r="L82" s="69">
        <f>SUM(L76:L81)</f>
        <v>0</v>
      </c>
      <c r="M82" s="69">
        <f>SUM(M76:M81)</f>
        <v>0</v>
      </c>
      <c r="N82" s="69">
        <f>SUM(N76:N81)</f>
        <v>2</v>
      </c>
      <c r="O82" s="69">
        <v>6</v>
      </c>
      <c r="P82" s="69">
        <v>9</v>
      </c>
      <c r="Q82" s="69">
        <v>6</v>
      </c>
    </row>
    <row r="83" s="37" customFormat="1" ht="78.6" customHeight="1" spans="1:17">
      <c r="A83" s="105" t="s">
        <v>187</v>
      </c>
      <c r="B83" s="106"/>
      <c r="C83" s="106"/>
      <c r="D83" s="106"/>
      <c r="E83" s="106"/>
      <c r="F83" s="106"/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</row>
  </sheetData>
  <sheetProtection selectLockedCells="1" formatRows="0" insertRows="0" insertColumns="0" deleteRows="0" sort="0" autoFilter="0" pivotTables="0"/>
  <mergeCells count="43">
    <mergeCell ref="A1:Q1"/>
    <mergeCell ref="A2:Q2"/>
    <mergeCell ref="F3:I3"/>
    <mergeCell ref="J3:Q3"/>
    <mergeCell ref="J4:K4"/>
    <mergeCell ref="L4:M4"/>
    <mergeCell ref="N4:O4"/>
    <mergeCell ref="P4:Q4"/>
    <mergeCell ref="J28:Q28"/>
    <mergeCell ref="B32:E32"/>
    <mergeCell ref="D33:I33"/>
    <mergeCell ref="D34:I34"/>
    <mergeCell ref="B37:E37"/>
    <mergeCell ref="C47:E47"/>
    <mergeCell ref="C58:E58"/>
    <mergeCell ref="B59:E59"/>
    <mergeCell ref="B75:E75"/>
    <mergeCell ref="B82:E82"/>
    <mergeCell ref="A83:Q83"/>
    <mergeCell ref="A6:A37"/>
    <mergeCell ref="A39:A75"/>
    <mergeCell ref="A76:A82"/>
    <mergeCell ref="B6:B31"/>
    <mergeCell ref="B33:B36"/>
    <mergeCell ref="B38:B58"/>
    <mergeCell ref="B60:B74"/>
    <mergeCell ref="C6:C12"/>
    <mergeCell ref="C13:C16"/>
    <mergeCell ref="C17:C20"/>
    <mergeCell ref="C21:C27"/>
    <mergeCell ref="C28:C30"/>
    <mergeCell ref="C38:C46"/>
    <mergeCell ref="C48:C57"/>
    <mergeCell ref="C60:C74"/>
    <mergeCell ref="D3:D5"/>
    <mergeCell ref="E3:E5"/>
    <mergeCell ref="F4:F5"/>
    <mergeCell ref="G4:G5"/>
    <mergeCell ref="H4:H5"/>
    <mergeCell ref="I4:I5"/>
    <mergeCell ref="B76:C81"/>
    <mergeCell ref="J33:Q34"/>
    <mergeCell ref="A3:C5"/>
  </mergeCells>
  <printOptions horizontalCentered="1" verticalCentered="1"/>
  <pageMargins left="0.236111111111111" right="0.236111111111111" top="0" bottom="0" header="0.314583333333333" footer="0.31458333333333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15" zoomScaleNormal="115" workbookViewId="0">
      <selection activeCell="C8" sqref="C8"/>
    </sheetView>
  </sheetViews>
  <sheetFormatPr defaultColWidth="9" defaultRowHeight="14.4"/>
  <cols>
    <col min="1" max="1" width="9.33333333333333" customWidth="1"/>
    <col min="2" max="2" width="13.2222222222222" customWidth="1"/>
    <col min="3" max="3" width="7.88888888888889" customWidth="1"/>
    <col min="4" max="4" width="7.22222222222222" customWidth="1"/>
    <col min="5" max="12" width="6.44444444444444" customWidth="1"/>
  </cols>
  <sheetData>
    <row r="1" s="23" customFormat="1" ht="19.95" customHeight="1" spans="1:12">
      <c r="A1" s="24" t="s">
        <v>188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</row>
    <row r="2" ht="20.4" spans="1:12">
      <c r="A2" s="25" t="s">
        <v>189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</row>
    <row r="3" s="2" customFormat="1" ht="15" customHeight="1" spans="1:12">
      <c r="A3" s="26" t="s">
        <v>190</v>
      </c>
      <c r="B3" s="27" t="s">
        <v>191</v>
      </c>
      <c r="C3" s="28" t="s">
        <v>192</v>
      </c>
      <c r="D3" s="28" t="s">
        <v>193</v>
      </c>
      <c r="E3" s="28" t="s">
        <v>194</v>
      </c>
      <c r="F3" s="28"/>
      <c r="G3" s="28"/>
      <c r="H3" s="28"/>
      <c r="I3" s="28"/>
      <c r="J3" s="28"/>
      <c r="K3" s="28"/>
      <c r="L3" s="28"/>
    </row>
    <row r="4" s="2" customFormat="1" ht="10.8" spans="1:12">
      <c r="A4" s="29"/>
      <c r="B4" s="30"/>
      <c r="C4" s="28"/>
      <c r="D4" s="28"/>
      <c r="E4" s="28" t="s">
        <v>195</v>
      </c>
      <c r="F4" s="28" t="s">
        <v>196</v>
      </c>
      <c r="G4" s="28" t="s">
        <v>197</v>
      </c>
      <c r="H4" s="28" t="s">
        <v>198</v>
      </c>
      <c r="I4" s="28" t="s">
        <v>199</v>
      </c>
      <c r="J4" s="28" t="s">
        <v>200</v>
      </c>
      <c r="K4" s="28" t="s">
        <v>201</v>
      </c>
      <c r="L4" s="28" t="s">
        <v>202</v>
      </c>
    </row>
    <row r="5" s="2" customFormat="1" ht="19.95" customHeight="1" spans="1:12">
      <c r="A5" s="9" t="s">
        <v>203</v>
      </c>
      <c r="B5" s="16" t="s">
        <v>204</v>
      </c>
      <c r="C5" s="31">
        <f>SUM(附表一!F6:F12)</f>
        <v>23</v>
      </c>
      <c r="D5" s="31">
        <f>SUM(附表一!G6:G12)</f>
        <v>414</v>
      </c>
      <c r="E5" s="31">
        <v>7</v>
      </c>
      <c r="F5" s="31">
        <v>8</v>
      </c>
      <c r="G5" s="31">
        <v>2</v>
      </c>
      <c r="H5" s="31">
        <v>3</v>
      </c>
      <c r="I5" s="31">
        <v>3</v>
      </c>
      <c r="J5" s="31">
        <v>0</v>
      </c>
      <c r="K5" s="31">
        <v>0</v>
      </c>
      <c r="L5" s="31">
        <v>0</v>
      </c>
    </row>
    <row r="6" s="2" customFormat="1" ht="19.95" customHeight="1" spans="1:12">
      <c r="A6" s="13"/>
      <c r="B6" s="32" t="s">
        <v>205</v>
      </c>
      <c r="C6" s="33">
        <f>SUM(附表一!F13:F16)</f>
        <v>12</v>
      </c>
      <c r="D6" s="33">
        <f>SUM(附表一!G13:G16)</f>
        <v>216</v>
      </c>
      <c r="E6" s="33">
        <v>3</v>
      </c>
      <c r="F6" s="33">
        <v>3</v>
      </c>
      <c r="G6" s="33">
        <v>3</v>
      </c>
      <c r="H6" s="33">
        <v>3</v>
      </c>
      <c r="I6" s="33">
        <v>0</v>
      </c>
      <c r="J6" s="33">
        <v>0</v>
      </c>
      <c r="K6" s="33">
        <v>0</v>
      </c>
      <c r="L6" s="33">
        <v>0</v>
      </c>
    </row>
    <row r="7" s="2" customFormat="1" ht="19.95" customHeight="1" spans="1:12">
      <c r="A7" s="13"/>
      <c r="B7" s="32" t="s">
        <v>206</v>
      </c>
      <c r="C7" s="33">
        <f>SUM(附表一!F17:F20)</f>
        <v>4</v>
      </c>
      <c r="D7" s="33">
        <f>SUM(附表一!G17:G20)</f>
        <v>144</v>
      </c>
      <c r="E7" s="33">
        <v>1</v>
      </c>
      <c r="F7" s="33">
        <v>1</v>
      </c>
      <c r="G7" s="33">
        <v>1</v>
      </c>
      <c r="H7" s="33">
        <v>1</v>
      </c>
      <c r="I7" s="33">
        <v>0</v>
      </c>
      <c r="J7" s="33">
        <v>0</v>
      </c>
      <c r="K7" s="33">
        <v>0</v>
      </c>
      <c r="L7" s="33">
        <v>0</v>
      </c>
    </row>
    <row r="8" s="2" customFormat="1" ht="19.95" customHeight="1" spans="1:12">
      <c r="A8" s="13"/>
      <c r="B8" s="32" t="s">
        <v>207</v>
      </c>
      <c r="C8" s="34">
        <v>18</v>
      </c>
      <c r="D8" s="33">
        <f>SUM(附表一!G22:G27)</f>
        <v>270</v>
      </c>
      <c r="E8" s="33">
        <v>3</v>
      </c>
      <c r="F8" s="33">
        <v>6</v>
      </c>
      <c r="G8" s="33">
        <v>4</v>
      </c>
      <c r="H8" s="33">
        <v>3</v>
      </c>
      <c r="I8" s="33">
        <v>0</v>
      </c>
      <c r="J8" s="33">
        <v>2</v>
      </c>
      <c r="K8" s="33">
        <v>0</v>
      </c>
      <c r="L8" s="33">
        <v>0</v>
      </c>
    </row>
    <row r="9" s="2" customFormat="1" ht="19.95" customHeight="1" spans="1:12">
      <c r="A9" s="13"/>
      <c r="B9" s="32" t="s">
        <v>65</v>
      </c>
      <c r="C9" s="33">
        <f>SUM(附表一!F28:F30)</f>
        <v>5</v>
      </c>
      <c r="D9" s="33">
        <v>274</v>
      </c>
      <c r="E9" s="33">
        <v>4</v>
      </c>
      <c r="F9" s="33">
        <v>0</v>
      </c>
      <c r="G9" s="33">
        <v>0</v>
      </c>
      <c r="H9" s="33">
        <v>0</v>
      </c>
      <c r="I9" s="33">
        <v>1</v>
      </c>
      <c r="J9" s="33">
        <v>0</v>
      </c>
      <c r="K9" s="33">
        <v>0</v>
      </c>
      <c r="L9" s="33">
        <v>0</v>
      </c>
    </row>
    <row r="10" s="2" customFormat="1" ht="19.95" customHeight="1" spans="1:12">
      <c r="A10" s="13"/>
      <c r="B10" s="32" t="s">
        <v>208</v>
      </c>
      <c r="C10" s="33">
        <v>2</v>
      </c>
      <c r="D10" s="33">
        <f>附表一!G31</f>
        <v>36</v>
      </c>
      <c r="E10" s="33">
        <v>0</v>
      </c>
      <c r="F10" s="33">
        <v>2</v>
      </c>
      <c r="G10" s="33">
        <v>0</v>
      </c>
      <c r="H10" s="33">
        <v>0</v>
      </c>
      <c r="I10" s="33">
        <v>0</v>
      </c>
      <c r="J10" s="33">
        <v>0</v>
      </c>
      <c r="K10" s="33">
        <v>0</v>
      </c>
      <c r="L10" s="33">
        <v>0</v>
      </c>
    </row>
    <row r="11" s="2" customFormat="1" ht="19.95" customHeight="1" spans="1:12">
      <c r="A11" s="13"/>
      <c r="B11" s="16" t="s">
        <v>209</v>
      </c>
      <c r="C11" s="13">
        <f>附表一!F37</f>
        <v>6</v>
      </c>
      <c r="D11" s="13">
        <f>附表一!G37</f>
        <v>108</v>
      </c>
      <c r="E11" s="35">
        <v>2</v>
      </c>
      <c r="F11" s="35">
        <v>0</v>
      </c>
      <c r="G11" s="35">
        <v>0</v>
      </c>
      <c r="H11" s="35">
        <v>0</v>
      </c>
      <c r="I11" s="35">
        <v>2</v>
      </c>
      <c r="J11" s="35">
        <v>2</v>
      </c>
      <c r="K11" s="13">
        <v>0</v>
      </c>
      <c r="L11" s="13">
        <v>0</v>
      </c>
    </row>
    <row r="12" s="2" customFormat="1" ht="19.95" customHeight="1" spans="1:12">
      <c r="A12" s="31" t="s">
        <v>210</v>
      </c>
      <c r="B12" s="9" t="s">
        <v>211</v>
      </c>
      <c r="C12" s="13">
        <f>附表一!F47</f>
        <v>22</v>
      </c>
      <c r="D12" s="13">
        <f>附表一!G47</f>
        <v>396</v>
      </c>
      <c r="E12" s="13">
        <f>附表一!J47</f>
        <v>4</v>
      </c>
      <c r="F12" s="13">
        <f>附表一!K47</f>
        <v>2</v>
      </c>
      <c r="G12" s="13">
        <f>附表一!L47</f>
        <v>8</v>
      </c>
      <c r="H12" s="13">
        <f>附表一!M47</f>
        <v>6</v>
      </c>
      <c r="I12" s="13">
        <f>附表一!N47</f>
        <v>2</v>
      </c>
      <c r="J12" s="13">
        <f>附表一!O47</f>
        <v>0</v>
      </c>
      <c r="K12" s="13">
        <f>附表一!P47</f>
        <v>0</v>
      </c>
      <c r="L12" s="13">
        <f>附表一!Q47</f>
        <v>0</v>
      </c>
    </row>
    <row r="13" s="2" customFormat="1" ht="19.95" customHeight="1" spans="1:12">
      <c r="A13" s="31"/>
      <c r="B13" s="13" t="s">
        <v>114</v>
      </c>
      <c r="C13" s="13">
        <f>附表一!F58</f>
        <v>25</v>
      </c>
      <c r="D13" s="13">
        <f>附表一!G58</f>
        <v>450</v>
      </c>
      <c r="E13" s="13">
        <f>附表一!J58</f>
        <v>0</v>
      </c>
      <c r="F13" s="13">
        <f>附表一!K58</f>
        <v>0</v>
      </c>
      <c r="G13" s="13">
        <f>附表一!L58</f>
        <v>3</v>
      </c>
      <c r="H13" s="13">
        <f>附表一!M58</f>
        <v>10</v>
      </c>
      <c r="I13" s="13">
        <f>附表一!N58</f>
        <v>6</v>
      </c>
      <c r="J13" s="13">
        <f>附表一!O58</f>
        <v>4</v>
      </c>
      <c r="K13" s="13">
        <f>附表一!P58</f>
        <v>2</v>
      </c>
      <c r="L13" s="13">
        <f>附表一!Q58</f>
        <v>0</v>
      </c>
    </row>
    <row r="14" s="2" customFormat="1" ht="19.95" customHeight="1" spans="1:12">
      <c r="A14" s="31"/>
      <c r="B14" s="9" t="s">
        <v>137</v>
      </c>
      <c r="C14" s="13">
        <f>附表一!F75</f>
        <v>17</v>
      </c>
      <c r="D14" s="13">
        <f>附表一!G75</f>
        <v>306</v>
      </c>
      <c r="E14" s="13">
        <v>3</v>
      </c>
      <c r="F14" s="13">
        <v>3</v>
      </c>
      <c r="G14" s="13">
        <v>3</v>
      </c>
      <c r="H14" s="13">
        <v>0</v>
      </c>
      <c r="I14" s="13">
        <v>4</v>
      </c>
      <c r="J14" s="13">
        <v>4</v>
      </c>
      <c r="K14" s="13">
        <v>0</v>
      </c>
      <c r="L14" s="13">
        <v>0</v>
      </c>
    </row>
    <row r="15" ht="19.95" customHeight="1" spans="1:12">
      <c r="A15" s="31"/>
      <c r="B15" s="9" t="s">
        <v>169</v>
      </c>
      <c r="C15" s="13">
        <f>附表一!F82</f>
        <v>22</v>
      </c>
      <c r="D15" s="13">
        <f>附表一!G82</f>
        <v>440</v>
      </c>
      <c r="E15" s="13">
        <f>附表一!J82</f>
        <v>0</v>
      </c>
      <c r="F15" s="13">
        <f>附表一!K82</f>
        <v>0</v>
      </c>
      <c r="G15" s="13">
        <f>附表一!L82</f>
        <v>0</v>
      </c>
      <c r="H15" s="13">
        <f>附表一!M82</f>
        <v>0</v>
      </c>
      <c r="I15" s="13">
        <f>附表一!N82</f>
        <v>2</v>
      </c>
      <c r="J15" s="13">
        <f>附表一!O82</f>
        <v>6</v>
      </c>
      <c r="K15" s="13">
        <f>附表一!P82</f>
        <v>9</v>
      </c>
      <c r="L15" s="13">
        <f>附表一!Q82</f>
        <v>6</v>
      </c>
    </row>
    <row r="16" ht="16.95" customHeight="1" spans="1:12">
      <c r="A16" s="13" t="s">
        <v>212</v>
      </c>
      <c r="B16" s="13"/>
      <c r="C16" s="12">
        <f t="shared" ref="C16:L16" si="0">SUM(C5:C15)</f>
        <v>156</v>
      </c>
      <c r="D16" s="12">
        <f t="shared" si="0"/>
        <v>3054</v>
      </c>
      <c r="E16" s="12">
        <f t="shared" si="0"/>
        <v>27</v>
      </c>
      <c r="F16" s="12">
        <f t="shared" si="0"/>
        <v>25</v>
      </c>
      <c r="G16" s="12">
        <f t="shared" si="0"/>
        <v>24</v>
      </c>
      <c r="H16" s="12">
        <f t="shared" si="0"/>
        <v>26</v>
      </c>
      <c r="I16" s="12">
        <f t="shared" si="0"/>
        <v>20</v>
      </c>
      <c r="J16" s="12">
        <f t="shared" si="0"/>
        <v>18</v>
      </c>
      <c r="K16" s="12">
        <f t="shared" si="0"/>
        <v>11</v>
      </c>
      <c r="L16" s="12">
        <f t="shared" si="0"/>
        <v>6</v>
      </c>
    </row>
    <row r="17" ht="31.2" customHeight="1" spans="1:12">
      <c r="A17" s="28" t="s">
        <v>213</v>
      </c>
      <c r="B17" s="28"/>
      <c r="C17" s="36" t="s">
        <v>214</v>
      </c>
      <c r="D17" s="13"/>
      <c r="E17" s="13"/>
      <c r="F17" s="13"/>
      <c r="G17" s="13"/>
      <c r="H17" s="13"/>
      <c r="I17" s="13"/>
      <c r="J17" s="13"/>
      <c r="K17" s="13"/>
      <c r="L17" s="13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/>
  <headerFooter/>
  <ignoredErrors>
    <ignoredError sqref="C9 C5:C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workbookViewId="0">
      <selection activeCell="M12" sqref="M12"/>
    </sheetView>
  </sheetViews>
  <sheetFormatPr defaultColWidth="8.66666666666667" defaultRowHeight="14.4"/>
  <cols>
    <col min="1" max="1" width="8.66666666666667" customWidth="1"/>
    <col min="2" max="2" width="11.3333333333333" customWidth="1"/>
    <col min="3" max="3" width="20.3333333333333" customWidth="1"/>
    <col min="4" max="4" width="10.8888888888889" customWidth="1"/>
    <col min="5" max="6" width="16.3333333333333" customWidth="1"/>
  </cols>
  <sheetData>
    <row r="1" s="1" customFormat="1" ht="22.05" customHeight="1" spans="1:17">
      <c r="A1" s="3" t="s">
        <v>215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ht="20.4" spans="1:17">
      <c r="A2" s="4" t="s">
        <v>216</v>
      </c>
      <c r="B2" s="4"/>
      <c r="C2" s="4"/>
      <c r="D2" s="4"/>
      <c r="E2" s="4"/>
      <c r="F2" s="4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="2" customFormat="1" ht="37.95" customHeight="1" spans="1:17">
      <c r="A3" s="6" t="s">
        <v>217</v>
      </c>
      <c r="B3" s="6" t="s">
        <v>218</v>
      </c>
      <c r="C3" s="6" t="s">
        <v>219</v>
      </c>
      <c r="D3" s="6" t="s">
        <v>220</v>
      </c>
      <c r="E3" s="6" t="s">
        <v>221</v>
      </c>
      <c r="F3" s="6" t="s">
        <v>222</v>
      </c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="2" customFormat="1" ht="19.95" customHeight="1" spans="1:17">
      <c r="A4" s="8"/>
      <c r="B4" s="9" t="s">
        <v>169</v>
      </c>
      <c r="C4" s="10" t="s">
        <v>170</v>
      </c>
      <c r="D4" s="11">
        <v>2</v>
      </c>
      <c r="E4" s="11">
        <v>40</v>
      </c>
      <c r="F4" s="12">
        <v>5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s="2" customFormat="1" ht="19.95" customHeight="1" spans="1:17">
      <c r="A5" s="8"/>
      <c r="B5" s="13"/>
      <c r="C5" s="10" t="s">
        <v>174</v>
      </c>
      <c r="D5" s="11">
        <v>2</v>
      </c>
      <c r="E5" s="13">
        <v>40</v>
      </c>
      <c r="F5" s="12">
        <v>6</v>
      </c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="2" customFormat="1" ht="19.95" customHeight="1" spans="1:17">
      <c r="A6" s="8"/>
      <c r="B6" s="13"/>
      <c r="C6" s="10" t="s">
        <v>172</v>
      </c>
      <c r="D6" s="11">
        <v>2</v>
      </c>
      <c r="E6" s="13">
        <v>40</v>
      </c>
      <c r="F6" s="12">
        <v>6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s="2" customFormat="1" ht="19.95" customHeight="1" spans="1:17">
      <c r="A7" s="8"/>
      <c r="B7" s="13"/>
      <c r="C7" s="14" t="s">
        <v>223</v>
      </c>
      <c r="D7" s="15">
        <v>1</v>
      </c>
      <c r="E7" s="15">
        <v>20</v>
      </c>
      <c r="F7" s="12">
        <v>6</v>
      </c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="2" customFormat="1" ht="19.95" customHeight="1" spans="1:17">
      <c r="A8" s="8"/>
      <c r="B8" s="13"/>
      <c r="C8" s="10" t="s">
        <v>224</v>
      </c>
      <c r="D8" s="11">
        <v>3</v>
      </c>
      <c r="E8" s="11" t="s">
        <v>181</v>
      </c>
      <c r="F8" s="12">
        <v>7</v>
      </c>
      <c r="G8" s="7"/>
      <c r="H8" s="7"/>
      <c r="I8" s="7"/>
      <c r="J8" s="7"/>
      <c r="K8" s="7"/>
      <c r="L8" s="7"/>
      <c r="M8" s="7"/>
      <c r="N8" s="7"/>
      <c r="O8" s="7"/>
      <c r="P8" s="7"/>
      <c r="Q8" s="7"/>
    </row>
    <row r="9" s="2" customFormat="1" ht="19.95" customHeight="1" spans="1:17">
      <c r="A9" s="8"/>
      <c r="B9" s="13"/>
      <c r="C9" s="10" t="s">
        <v>225</v>
      </c>
      <c r="D9" s="13">
        <v>12</v>
      </c>
      <c r="E9" s="11" t="s">
        <v>184</v>
      </c>
      <c r="F9" s="12">
        <v>8</v>
      </c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="2" customFormat="1" ht="19.95" customHeight="1" spans="1:17">
      <c r="A10" s="8"/>
      <c r="B10" s="9" t="s">
        <v>226</v>
      </c>
      <c r="C10" s="10" t="s">
        <v>93</v>
      </c>
      <c r="D10" s="11">
        <v>1.5</v>
      </c>
      <c r="E10" s="13">
        <v>27</v>
      </c>
      <c r="F10" s="12">
        <v>1</v>
      </c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s="2" customFormat="1" ht="19.95" customHeight="1" spans="1:17">
      <c r="A11" s="8"/>
      <c r="B11" s="9"/>
      <c r="C11" s="16" t="s">
        <v>99</v>
      </c>
      <c r="D11" s="13">
        <v>1</v>
      </c>
      <c r="E11" s="13">
        <v>18</v>
      </c>
      <c r="F11" s="11">
        <v>2</v>
      </c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="2" customFormat="1" ht="19.95" customHeight="1" spans="1:17">
      <c r="A12" s="8"/>
      <c r="B12" s="13"/>
      <c r="C12" s="16" t="s">
        <v>102</v>
      </c>
      <c r="D12" s="13">
        <v>1.5</v>
      </c>
      <c r="E12" s="13">
        <v>27</v>
      </c>
      <c r="F12" s="11">
        <v>3</v>
      </c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s="2" customFormat="1" ht="19.95" customHeight="1" spans="1:17">
      <c r="A13" s="8"/>
      <c r="B13" s="13"/>
      <c r="C13" s="16" t="s">
        <v>115</v>
      </c>
      <c r="D13" s="13">
        <v>1.5</v>
      </c>
      <c r="E13" s="13">
        <v>27</v>
      </c>
      <c r="F13" s="11">
        <v>3</v>
      </c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="2" customFormat="1" ht="19.95" customHeight="1" spans="1:17">
      <c r="A14" s="8"/>
      <c r="B14" s="13"/>
      <c r="C14" s="16" t="s">
        <v>106</v>
      </c>
      <c r="D14" s="13">
        <v>1.5</v>
      </c>
      <c r="E14" s="13">
        <v>27</v>
      </c>
      <c r="F14" s="11">
        <v>3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  <row r="15" s="2" customFormat="1" ht="19.95" customHeight="1" spans="1:17">
      <c r="A15" s="8"/>
      <c r="B15" s="13"/>
      <c r="C15" s="10" t="s">
        <v>116</v>
      </c>
      <c r="D15" s="11">
        <v>1</v>
      </c>
      <c r="E15" s="11">
        <v>18</v>
      </c>
      <c r="F15" s="12">
        <v>4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s="2" customFormat="1" ht="19.95" customHeight="1" spans="1:17">
      <c r="A16" s="8"/>
      <c r="B16" s="13"/>
      <c r="C16" s="16" t="s">
        <v>122</v>
      </c>
      <c r="D16" s="13">
        <v>1.5</v>
      </c>
      <c r="E16" s="13">
        <v>27</v>
      </c>
      <c r="F16" s="11">
        <v>4</v>
      </c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s="2" customFormat="1" ht="19.95" customHeight="1" spans="1:17">
      <c r="A17" s="8"/>
      <c r="B17" s="13"/>
      <c r="C17" s="16" t="s">
        <v>108</v>
      </c>
      <c r="D17" s="13">
        <v>1.5</v>
      </c>
      <c r="E17" s="13">
        <v>27</v>
      </c>
      <c r="F17" s="11">
        <v>4</v>
      </c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s="2" customFormat="1" ht="19.95" customHeight="1" spans="1:17">
      <c r="A18" s="8"/>
      <c r="B18" s="13"/>
      <c r="C18" s="16" t="s">
        <v>109</v>
      </c>
      <c r="D18" s="13">
        <v>1.5</v>
      </c>
      <c r="E18" s="13">
        <v>27</v>
      </c>
      <c r="F18" s="11">
        <v>4</v>
      </c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s="2" customFormat="1" ht="19.95" customHeight="1" spans="1:17">
      <c r="A19" s="8"/>
      <c r="B19" s="13"/>
      <c r="C19" s="16" t="s">
        <v>120</v>
      </c>
      <c r="D19" s="13">
        <v>1.5</v>
      </c>
      <c r="E19" s="13">
        <v>27</v>
      </c>
      <c r="F19" s="11">
        <v>4</v>
      </c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="2" customFormat="1" ht="19.95" customHeight="1" spans="1:17">
      <c r="A20" s="8"/>
      <c r="B20" s="13"/>
      <c r="C20" s="16" t="s">
        <v>111</v>
      </c>
      <c r="D20" s="13">
        <v>1</v>
      </c>
      <c r="E20" s="13">
        <v>18</v>
      </c>
      <c r="F20" s="11">
        <v>5</v>
      </c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</row>
    <row r="21" s="2" customFormat="1" ht="19.95" customHeight="1" spans="1:17">
      <c r="A21" s="8"/>
      <c r="B21" s="13"/>
      <c r="C21" s="16" t="s">
        <v>124</v>
      </c>
      <c r="D21" s="13">
        <v>1.5</v>
      </c>
      <c r="E21" s="13">
        <v>27</v>
      </c>
      <c r="F21" s="11">
        <v>5</v>
      </c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="2" customFormat="1" ht="19.95" customHeight="1" spans="1:17">
      <c r="A22" s="8"/>
      <c r="B22" s="13"/>
      <c r="C22" s="16" t="s">
        <v>126</v>
      </c>
      <c r="D22" s="13">
        <v>1.5</v>
      </c>
      <c r="E22" s="13">
        <v>27</v>
      </c>
      <c r="F22" s="11">
        <v>5</v>
      </c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="2" customFormat="1" ht="19.95" customHeight="1" spans="1:17">
      <c r="A23" s="8"/>
      <c r="B23" s="13"/>
      <c r="C23" s="10" t="s">
        <v>130</v>
      </c>
      <c r="D23" s="11">
        <v>1</v>
      </c>
      <c r="E23" s="13">
        <v>18</v>
      </c>
      <c r="F23" s="12">
        <v>6</v>
      </c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="2" customFormat="1" ht="15" customHeight="1" spans="1:17">
      <c r="A24" s="17" t="s">
        <v>227</v>
      </c>
      <c r="B24" s="18"/>
      <c r="C24" s="19"/>
      <c r="D24" s="13">
        <f>SUM(D4:D23)</f>
        <v>41</v>
      </c>
      <c r="E24" s="13">
        <f>SUM(E4:E7,E10:E23)+15*20</f>
        <v>782</v>
      </c>
      <c r="F24" s="11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="2" customFormat="1" ht="15" customHeight="1" spans="1:17">
      <c r="A25" s="9" t="s">
        <v>228</v>
      </c>
      <c r="B25" s="13"/>
      <c r="C25" s="13"/>
      <c r="D25" s="20">
        <f>D24/156</f>
        <v>0.262820512820513</v>
      </c>
      <c r="E25" s="20"/>
      <c r="F25" s="20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s="2" customFormat="1" ht="43.95" customHeight="1" spans="1:17">
      <c r="A26" s="21" t="s">
        <v>229</v>
      </c>
      <c r="B26" s="22"/>
      <c r="C26" s="22"/>
      <c r="D26" s="22"/>
      <c r="E26" s="22"/>
      <c r="F26" s="22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</row>
  </sheetData>
  <mergeCells count="9">
    <mergeCell ref="A1:Q1"/>
    <mergeCell ref="A2:F2"/>
    <mergeCell ref="A24:C24"/>
    <mergeCell ref="A25:C25"/>
    <mergeCell ref="D25:F25"/>
    <mergeCell ref="A26:F26"/>
    <mergeCell ref="A4:A23"/>
    <mergeCell ref="B4:B9"/>
    <mergeCell ref="B10:B23"/>
  </mergeCells>
  <conditionalFormatting sqref="C10">
    <cfRule type="duplicateValues" dxfId="0" priority="6"/>
  </conditionalFormatting>
  <conditionalFormatting sqref="C11">
    <cfRule type="duplicateValues" dxfId="0" priority="7"/>
  </conditionalFormatting>
  <conditionalFormatting sqref="C15">
    <cfRule type="duplicateValues" dxfId="0" priority="5"/>
  </conditionalFormatting>
  <conditionalFormatting sqref="C22">
    <cfRule type="duplicateValues" dxfId="0" priority="4"/>
  </conditionalFormatting>
  <conditionalFormatting sqref="C23">
    <cfRule type="duplicateValues" dxfId="0" priority="3"/>
  </conditionalFormatting>
  <conditionalFormatting sqref="C4:C5">
    <cfRule type="duplicateValues" dxfId="0" priority="2"/>
  </conditionalFormatting>
  <conditionalFormatting sqref="C6:C9 C2:C3 C24:C1048576">
    <cfRule type="duplicateValues" dxfId="0" priority="10"/>
  </conditionalFormatting>
  <conditionalFormatting sqref="C12:C14 C16:C21">
    <cfRule type="duplicateValues" dxfId="0" priority="12"/>
  </conditionalFormatting>
  <pageMargins left="0.75" right="0.75" top="1" bottom="1" header="0.5" footer="0.5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2025-09-29T07:13:02Z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4AE591DDB0494A39A544CFAC576E10ED_13</vt:lpwstr>
  </property>
</Properties>
</file>